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480" yWindow="90" windowWidth="15480" windowHeight="7620"/>
  </bookViews>
  <sheets>
    <sheet name="Status Report" sheetId="1" r:id="rId1"/>
    <sheet name="David" sheetId="2" r:id="rId2"/>
    <sheet name="Edward" sheetId="3" r:id="rId3"/>
    <sheet name="Shaquana" sheetId="4" r:id="rId4"/>
    <sheet name="Jens" sheetId="6" r:id="rId5"/>
    <sheet name="Adam" sheetId="5" r:id="rId6"/>
  </sheets>
  <calcPr calcId="125725"/>
</workbook>
</file>

<file path=xl/calcChain.xml><?xml version="1.0" encoding="utf-8"?>
<calcChain xmlns="http://schemas.openxmlformats.org/spreadsheetml/2006/main">
  <c r="K105" i="1"/>
  <c r="J105"/>
  <c r="I105"/>
  <c r="H105"/>
  <c r="G105"/>
  <c r="F105"/>
  <c r="E105"/>
  <c r="D105"/>
  <c r="C105"/>
  <c r="B105"/>
  <c r="K97"/>
  <c r="J97"/>
  <c r="I97"/>
  <c r="H97"/>
  <c r="G97"/>
  <c r="F97"/>
  <c r="E97"/>
  <c r="D97"/>
  <c r="C97"/>
  <c r="B97"/>
  <c r="K89"/>
  <c r="J89"/>
  <c r="I89"/>
  <c r="H89"/>
  <c r="G89"/>
  <c r="F89"/>
  <c r="E89"/>
  <c r="D89"/>
  <c r="C89"/>
  <c r="B89"/>
  <c r="K81"/>
  <c r="J81"/>
  <c r="I81"/>
  <c r="H81"/>
  <c r="G81"/>
  <c r="F81"/>
  <c r="E81"/>
  <c r="D81"/>
  <c r="C81"/>
  <c r="B81"/>
  <c r="K73"/>
  <c r="K74" s="1"/>
  <c r="K82" s="1"/>
  <c r="K90" s="1"/>
  <c r="K98" s="1"/>
  <c r="K106" s="1"/>
  <c r="M27" s="1"/>
  <c r="J73"/>
  <c r="J74" s="1"/>
  <c r="J82" s="1"/>
  <c r="J90" s="1"/>
  <c r="J98" s="1"/>
  <c r="J106" s="1"/>
  <c r="M26" s="1"/>
  <c r="I73"/>
  <c r="I74" s="1"/>
  <c r="I82" s="1"/>
  <c r="I90" s="1"/>
  <c r="I98" s="1"/>
  <c r="I106" s="1"/>
  <c r="M25" s="1"/>
  <c r="H73"/>
  <c r="H74" s="1"/>
  <c r="H82" s="1"/>
  <c r="H90" s="1"/>
  <c r="H98" s="1"/>
  <c r="H106" s="1"/>
  <c r="M24" s="1"/>
  <c r="G73"/>
  <c r="G74" s="1"/>
  <c r="G82" s="1"/>
  <c r="G90" s="1"/>
  <c r="G98" s="1"/>
  <c r="G106" s="1"/>
  <c r="M23" s="1"/>
  <c r="F73"/>
  <c r="F74" s="1"/>
  <c r="F82" s="1"/>
  <c r="F90" s="1"/>
  <c r="F98" s="1"/>
  <c r="F106" s="1"/>
  <c r="M22" s="1"/>
  <c r="E73"/>
  <c r="E74" s="1"/>
  <c r="E82" s="1"/>
  <c r="E90" s="1"/>
  <c r="E98" s="1"/>
  <c r="E106" s="1"/>
  <c r="M21" s="1"/>
  <c r="D73"/>
  <c r="D74" s="1"/>
  <c r="D82" s="1"/>
  <c r="D90" s="1"/>
  <c r="D98" s="1"/>
  <c r="D106" s="1"/>
  <c r="M20" s="1"/>
  <c r="C73"/>
  <c r="C74" s="1"/>
  <c r="C82" s="1"/>
  <c r="C90" s="1"/>
  <c r="C98" s="1"/>
  <c r="C106" s="1"/>
  <c r="M19" s="1"/>
  <c r="B73"/>
  <c r="B74" s="1"/>
  <c r="B82" s="1"/>
  <c r="B90" s="1"/>
  <c r="B98" s="1"/>
  <c r="B106" s="1"/>
  <c r="M18" s="1"/>
  <c r="K65"/>
  <c r="J65"/>
  <c r="I65"/>
  <c r="H65"/>
  <c r="G65"/>
  <c r="F65"/>
  <c r="E65"/>
  <c r="D65"/>
  <c r="C65"/>
  <c r="B65"/>
  <c r="K57"/>
  <c r="J57"/>
  <c r="I57"/>
  <c r="H57"/>
  <c r="G57"/>
  <c r="F57"/>
  <c r="E57"/>
  <c r="D57"/>
  <c r="C57"/>
  <c r="B57"/>
  <c r="K49"/>
  <c r="J49"/>
  <c r="I49"/>
  <c r="H49"/>
  <c r="G49"/>
  <c r="F49"/>
  <c r="E49"/>
  <c r="D49"/>
  <c r="C49"/>
  <c r="B49"/>
  <c r="K41"/>
  <c r="K42" s="1"/>
  <c r="K50" s="1"/>
  <c r="K58" s="1"/>
  <c r="K66" s="1"/>
  <c r="N27" s="1"/>
  <c r="H41"/>
  <c r="H42" s="1"/>
  <c r="H50" s="1"/>
  <c r="H58" s="1"/>
  <c r="H66" s="1"/>
  <c r="N24" s="1"/>
  <c r="C41"/>
  <c r="C42" s="1"/>
  <c r="C50" s="1"/>
  <c r="C58" s="1"/>
  <c r="C66" s="1"/>
  <c r="N19" s="1"/>
  <c r="D41"/>
  <c r="D42" s="1"/>
  <c r="D50" s="1"/>
  <c r="D58" s="1"/>
  <c r="D66" s="1"/>
  <c r="N20" s="1"/>
  <c r="E41"/>
  <c r="E42" s="1"/>
  <c r="E50" s="1"/>
  <c r="E58" s="1"/>
  <c r="E66" s="1"/>
  <c r="N21" s="1"/>
  <c r="F41"/>
  <c r="F42" s="1"/>
  <c r="F50" s="1"/>
  <c r="F58" s="1"/>
  <c r="F66" s="1"/>
  <c r="N22" s="1"/>
  <c r="G41"/>
  <c r="G42" s="1"/>
  <c r="G50" s="1"/>
  <c r="G58" s="1"/>
  <c r="G66" s="1"/>
  <c r="N23" s="1"/>
  <c r="I41"/>
  <c r="I42" s="1"/>
  <c r="J41"/>
  <c r="J42" s="1"/>
  <c r="J50" s="1"/>
  <c r="J58" s="1"/>
  <c r="J66" s="1"/>
  <c r="N26" s="1"/>
  <c r="B41"/>
  <c r="B42" s="1"/>
  <c r="B50" s="1"/>
  <c r="B58" s="1"/>
  <c r="B66" s="1"/>
  <c r="F3" i="5"/>
  <c r="G3"/>
  <c r="F4"/>
  <c r="G4"/>
  <c r="F5"/>
  <c r="G5"/>
  <c r="F6"/>
  <c r="G6"/>
  <c r="F7"/>
  <c r="G7"/>
  <c r="F8"/>
  <c r="G8"/>
  <c r="F9"/>
  <c r="G9"/>
  <c r="F10"/>
  <c r="G10"/>
  <c r="F11"/>
  <c r="G11"/>
  <c r="F12"/>
  <c r="G12"/>
  <c r="F3" i="6"/>
  <c r="G3"/>
  <c r="F4"/>
  <c r="G4"/>
  <c r="F5"/>
  <c r="G5"/>
  <c r="F6"/>
  <c r="G6"/>
  <c r="F7"/>
  <c r="G7"/>
  <c r="F8"/>
  <c r="G8"/>
  <c r="F9"/>
  <c r="G9"/>
  <c r="F10"/>
  <c r="G10"/>
  <c r="F11"/>
  <c r="G11"/>
  <c r="F12"/>
  <c r="G12"/>
  <c r="F3" i="4"/>
  <c r="G3"/>
  <c r="F4"/>
  <c r="G4"/>
  <c r="F5"/>
  <c r="G5"/>
  <c r="F6"/>
  <c r="G6"/>
  <c r="F7"/>
  <c r="G7"/>
  <c r="F8"/>
  <c r="G8"/>
  <c r="F9"/>
  <c r="G9"/>
  <c r="F10"/>
  <c r="G10"/>
  <c r="F11"/>
  <c r="G11"/>
  <c r="F12"/>
  <c r="G12"/>
  <c r="F5" i="2"/>
  <c r="G5"/>
  <c r="F6"/>
  <c r="G6"/>
  <c r="F7"/>
  <c r="G7"/>
  <c r="F8"/>
  <c r="G8"/>
  <c r="F9"/>
  <c r="G9"/>
  <c r="F10"/>
  <c r="G10"/>
  <c r="F12"/>
  <c r="G12"/>
  <c r="F4"/>
  <c r="G4"/>
  <c r="F3"/>
  <c r="G3"/>
  <c r="F3" i="3"/>
  <c r="G3"/>
  <c r="F4"/>
  <c r="G4"/>
  <c r="F5"/>
  <c r="G5"/>
  <c r="F6"/>
  <c r="G6"/>
  <c r="F7"/>
  <c r="G7"/>
  <c r="F8"/>
  <c r="G8"/>
  <c r="F9"/>
  <c r="G9"/>
  <c r="F10"/>
  <c r="G10"/>
  <c r="F11"/>
  <c r="G11"/>
  <c r="F12"/>
  <c r="G12"/>
  <c r="G11" i="2"/>
  <c r="F11"/>
  <c r="L104" i="1"/>
  <c r="B14" i="5" s="1"/>
  <c r="L103" i="1"/>
  <c r="B14" i="6" s="1"/>
  <c r="L102" i="1"/>
  <c r="B14" i="4" s="1"/>
  <c r="L101" i="1"/>
  <c r="B14" i="3" s="1"/>
  <c r="L100" i="1"/>
  <c r="B14" i="2" s="1"/>
  <c r="L96" i="1"/>
  <c r="B13" i="5" s="1"/>
  <c r="L95" i="1"/>
  <c r="B13" i="6" s="1"/>
  <c r="L94" i="1"/>
  <c r="B13" i="4" s="1"/>
  <c r="L93" i="1"/>
  <c r="B13" i="3" s="1"/>
  <c r="L92" i="1"/>
  <c r="B13" i="2" s="1"/>
  <c r="L88" i="1"/>
  <c r="B12" i="5" s="1"/>
  <c r="L87" i="1"/>
  <c r="B12" i="6" s="1"/>
  <c r="L86" i="1"/>
  <c r="B12" i="4" s="1"/>
  <c r="L85" i="1"/>
  <c r="B12" i="3" s="1"/>
  <c r="L84" i="1"/>
  <c r="B12" i="2" s="1"/>
  <c r="L80" i="1"/>
  <c r="B11" i="5" s="1"/>
  <c r="L79" i="1"/>
  <c r="B11" i="6" s="1"/>
  <c r="L78" i="1"/>
  <c r="B11" i="4" s="1"/>
  <c r="L77" i="1"/>
  <c r="B11" i="3" s="1"/>
  <c r="L76" i="1"/>
  <c r="B11" i="2" s="1"/>
  <c r="L68" i="1"/>
  <c r="B10" i="2" s="1"/>
  <c r="L72" i="1"/>
  <c r="M72" s="1"/>
  <c r="M80" s="1"/>
  <c r="L71"/>
  <c r="B10" i="6" s="1"/>
  <c r="L70" i="1"/>
  <c r="M70" s="1"/>
  <c r="L69"/>
  <c r="B10" i="3" s="1"/>
  <c r="L36" i="1"/>
  <c r="L44"/>
  <c r="L52"/>
  <c r="L60"/>
  <c r="B7" i="2" s="1"/>
  <c r="L37" i="1"/>
  <c r="M37" s="1"/>
  <c r="L45"/>
  <c r="B5" i="3" s="1"/>
  <c r="L53" i="1"/>
  <c r="B6" i="3" s="1"/>
  <c r="L61" i="1"/>
  <c r="B7" i="3" s="1"/>
  <c r="L38" i="1"/>
  <c r="M38" s="1"/>
  <c r="L46"/>
  <c r="B5" i="4" s="1"/>
  <c r="L54" i="1"/>
  <c r="B6" i="4" s="1"/>
  <c r="L62" i="1"/>
  <c r="B7" i="4" s="1"/>
  <c r="L39" i="1"/>
  <c r="M39" s="1"/>
  <c r="L47"/>
  <c r="B5" i="6" s="1"/>
  <c r="L55" i="1"/>
  <c r="B6" i="6" s="1"/>
  <c r="L63" i="1"/>
  <c r="B7" i="6" s="1"/>
  <c r="B1"/>
  <c r="B1" i="5"/>
  <c r="B1" i="4"/>
  <c r="B1" i="3"/>
  <c r="L64" i="1"/>
  <c r="B7" i="5" s="1"/>
  <c r="L56" i="1"/>
  <c r="B6" i="5" s="1"/>
  <c r="L48" i="1"/>
  <c r="B5" i="5" s="1"/>
  <c r="B4" i="4"/>
  <c r="L40" i="1"/>
  <c r="B4" i="5" s="1"/>
  <c r="B1" i="2"/>
  <c r="K20" i="1"/>
  <c r="K21"/>
  <c r="K22"/>
  <c r="K23"/>
  <c r="K24"/>
  <c r="K25"/>
  <c r="K26"/>
  <c r="K27"/>
  <c r="K19"/>
  <c r="K18"/>
  <c r="M40"/>
  <c r="N40" s="1"/>
  <c r="B5" i="2"/>
  <c r="M48" i="1"/>
  <c r="N48" s="1"/>
  <c r="I8" i="6" l="1"/>
  <c r="N18" i="1"/>
  <c r="I50"/>
  <c r="I58" s="1"/>
  <c r="I66" s="1"/>
  <c r="N25" s="1"/>
  <c r="I10" i="2"/>
  <c r="I6"/>
  <c r="I12" i="4"/>
  <c r="I8"/>
  <c r="I6"/>
  <c r="I12" i="6"/>
  <c r="I9"/>
  <c r="I7" i="3"/>
  <c r="I12" i="5"/>
  <c r="I8"/>
  <c r="I4"/>
  <c r="F14" i="3"/>
  <c r="F14" i="6"/>
  <c r="I9" i="3"/>
  <c r="I3"/>
  <c r="I12" i="2"/>
  <c r="I4" i="4"/>
  <c r="F14" i="5"/>
  <c r="L41" i="1"/>
  <c r="L42" s="1"/>
  <c r="L105"/>
  <c r="I11" i="3"/>
  <c r="I10" i="6"/>
  <c r="I5" i="5"/>
  <c r="L49" i="1"/>
  <c r="L89"/>
  <c r="I4" i="2"/>
  <c r="I5" i="4"/>
  <c r="I4" i="6"/>
  <c r="M88" i="1"/>
  <c r="M96" s="1"/>
  <c r="M104" s="1"/>
  <c r="B4" i="6"/>
  <c r="L57" i="1"/>
  <c r="M56"/>
  <c r="B4" i="2"/>
  <c r="M36" i="1"/>
  <c r="L97"/>
  <c r="I8" i="3"/>
  <c r="I6" i="5"/>
  <c r="F14" i="4"/>
  <c r="I12" i="3"/>
  <c r="I5"/>
  <c r="I4"/>
  <c r="F14" i="2"/>
  <c r="I8"/>
  <c r="I7"/>
  <c r="I10" i="4"/>
  <c r="I9"/>
  <c r="I6" i="6"/>
  <c r="I5"/>
  <c r="I10" i="5"/>
  <c r="I9"/>
  <c r="I11" i="2"/>
  <c r="G14"/>
  <c r="I10" i="3"/>
  <c r="I6"/>
  <c r="I3" i="2"/>
  <c r="I9"/>
  <c r="I5"/>
  <c r="G14" i="4"/>
  <c r="I11"/>
  <c r="I7"/>
  <c r="I3"/>
  <c r="G14" i="6"/>
  <c r="I11"/>
  <c r="I7"/>
  <c r="I3"/>
  <c r="G14" i="5"/>
  <c r="I11"/>
  <c r="I7"/>
  <c r="I3"/>
  <c r="L81" i="1"/>
  <c r="M47"/>
  <c r="N39"/>
  <c r="M46"/>
  <c r="N38"/>
  <c r="N37"/>
  <c r="M45"/>
  <c r="L65"/>
  <c r="B10" i="4"/>
  <c r="B10" i="5"/>
  <c r="G14" i="3"/>
  <c r="M69" i="1"/>
  <c r="M77" s="1"/>
  <c r="M85" s="1"/>
  <c r="M93" s="1"/>
  <c r="M101" s="1"/>
  <c r="B4" i="3"/>
  <c r="B6" i="2"/>
  <c r="M71" i="1"/>
  <c r="M79" s="1"/>
  <c r="M87" s="1"/>
  <c r="M95" s="1"/>
  <c r="M103" s="1"/>
  <c r="M68"/>
  <c r="M78"/>
  <c r="M86" s="1"/>
  <c r="M94" s="1"/>
  <c r="M102" s="1"/>
  <c r="L73"/>
  <c r="L74" s="1"/>
  <c r="L82" l="1"/>
  <c r="L90" s="1"/>
  <c r="L98" s="1"/>
  <c r="L106" s="1"/>
  <c r="L50"/>
  <c r="L58"/>
  <c r="L66" s="1"/>
  <c r="M73"/>
  <c r="I14" i="2"/>
  <c r="N36" i="1"/>
  <c r="N41" s="1"/>
  <c r="M44"/>
  <c r="I14" i="6"/>
  <c r="N56" i="1"/>
  <c r="M64"/>
  <c r="N64" s="1"/>
  <c r="N72" s="1"/>
  <c r="N80" s="1"/>
  <c r="N88" s="1"/>
  <c r="N96" s="1"/>
  <c r="N104" s="1"/>
  <c r="M41"/>
  <c r="M42" s="1"/>
  <c r="I14" i="3"/>
  <c r="I14" i="5"/>
  <c r="I14" i="4"/>
  <c r="M53" i="1"/>
  <c r="N45"/>
  <c r="M76"/>
  <c r="M84" s="1"/>
  <c r="M92" s="1"/>
  <c r="M100" s="1"/>
  <c r="M54"/>
  <c r="N46"/>
  <c r="M55"/>
  <c r="N47"/>
  <c r="M81" l="1"/>
  <c r="M89" s="1"/>
  <c r="M97" s="1"/>
  <c r="M105" s="1"/>
  <c r="M74"/>
  <c r="M52"/>
  <c r="M57" s="1"/>
  <c r="N44"/>
  <c r="M49"/>
  <c r="M50" s="1"/>
  <c r="M58" s="1"/>
  <c r="M63"/>
  <c r="N63" s="1"/>
  <c r="N71" s="1"/>
  <c r="N79" s="1"/>
  <c r="N87" s="1"/>
  <c r="N95" s="1"/>
  <c r="N103" s="1"/>
  <c r="N55"/>
  <c r="N53"/>
  <c r="M61"/>
  <c r="M62"/>
  <c r="N62" s="1"/>
  <c r="N70" s="1"/>
  <c r="N78" s="1"/>
  <c r="N86" s="1"/>
  <c r="N94" s="1"/>
  <c r="N102" s="1"/>
  <c r="N54"/>
  <c r="N49"/>
  <c r="M82" l="1"/>
  <c r="M90" s="1"/>
  <c r="M98" s="1"/>
  <c r="M106" s="1"/>
  <c r="M60"/>
  <c r="N60" s="1"/>
  <c r="N68" s="1"/>
  <c r="N76" s="1"/>
  <c r="N52"/>
  <c r="N57"/>
  <c r="N61"/>
  <c r="M65" l="1"/>
  <c r="M66" s="1"/>
  <c r="N69"/>
  <c r="N65"/>
  <c r="N84"/>
  <c r="N92" l="1"/>
  <c r="N77"/>
  <c r="N73"/>
  <c r="N85" l="1"/>
  <c r="N81"/>
  <c r="N100"/>
  <c r="N93" l="1"/>
  <c r="N89"/>
  <c r="N101" l="1"/>
  <c r="N105" s="1"/>
  <c r="N97"/>
</calcChain>
</file>

<file path=xl/sharedStrings.xml><?xml version="1.0" encoding="utf-8"?>
<sst xmlns="http://schemas.openxmlformats.org/spreadsheetml/2006/main" count="297" uniqueCount="81">
  <si>
    <t>Project Name:</t>
  </si>
  <si>
    <t>Report Date:</t>
  </si>
  <si>
    <t>Project Description:</t>
  </si>
  <si>
    <t>Cycle (P, 1, or 2):</t>
  </si>
  <si>
    <t>Cycle Intent:</t>
  </si>
  <si>
    <t>AU Electro-Aviation</t>
  </si>
  <si>
    <t>Team 1, Members:</t>
  </si>
  <si>
    <t>Jens Johnson, Shaquana Peterson, Ed Budimier, David Mason, Adam Gould</t>
  </si>
  <si>
    <t xml:space="preserve">Autonimous aviation with indoor helicopter. </t>
  </si>
  <si>
    <t>TASKS</t>
  </si>
  <si>
    <t>Planned</t>
  </si>
  <si>
    <t>Actual</t>
  </si>
  <si>
    <t>Task #</t>
  </si>
  <si>
    <t>Task Description (Add rows as needed)</t>
  </si>
  <si>
    <t>Cycle planned for completion</t>
  </si>
  <si>
    <t>Total planned hours</t>
  </si>
  <si>
    <t>Planned hours this cycle</t>
  </si>
  <si>
    <t>Actual hours this cycle</t>
  </si>
  <si>
    <t>Total Hours</t>
  </si>
  <si>
    <t>Status      (%) Compl..</t>
  </si>
  <si>
    <t>Team Management</t>
  </si>
  <si>
    <t>Reporting</t>
  </si>
  <si>
    <t>Editing</t>
  </si>
  <si>
    <t>Website Management</t>
  </si>
  <si>
    <t>Budgeting</t>
  </si>
  <si>
    <t>Purchasing/Market Research</t>
  </si>
  <si>
    <t>Programming</t>
  </si>
  <si>
    <t>Circuit Design</t>
  </si>
  <si>
    <t>Prototype Testing and Troubleshooting</t>
  </si>
  <si>
    <t>To insert new row right click on this row number and click insert</t>
  </si>
  <si>
    <t>TEAM MEMBER HOURS</t>
  </si>
  <si>
    <t>Record # of hours each person spent on each task this week, then total by week, cycle, and project.</t>
  </si>
  <si>
    <t>Name</t>
  </si>
  <si>
    <r>
      <t>Task</t>
    </r>
    <r>
      <rPr>
        <b/>
        <vertAlign val="superscript"/>
        <sz val="11"/>
        <color indexed="8"/>
        <rFont val="Calibri"/>
        <family val="2"/>
      </rPr>
      <t>3</t>
    </r>
  </si>
  <si>
    <t>Project</t>
  </si>
  <si>
    <t>David Mason</t>
  </si>
  <si>
    <t>Ed Budimier</t>
  </si>
  <si>
    <t>Shaquana Peterson</t>
  </si>
  <si>
    <t>Jens Johnson</t>
  </si>
  <si>
    <t>Adam Gould</t>
  </si>
  <si>
    <t>Accomplishments since last status report:</t>
  </si>
  <si>
    <t>Obstacles encountered since last status report and actions to deal with same:</t>
  </si>
  <si>
    <t>Risks facing the project and actions to deal with same:</t>
  </si>
  <si>
    <t>Team members should review formal risk management concepts and incorporate those here.</t>
  </si>
  <si>
    <t>Objectives for the next week:</t>
  </si>
  <si>
    <t>Notes:</t>
  </si>
  <si>
    <r>
      <t>Accomplishments</t>
    </r>
    <r>
      <rPr>
        <i/>
        <sz val="9"/>
        <color indexed="8"/>
        <rFont val="Calibri"/>
        <family val="2"/>
      </rPr>
      <t xml:space="preserve"> must have some deliverable form (e.g., it cannot be stated that “serial interface programming was learned”; rather, data demonstrating those concepts learned must be presented (e.g. a program that successfully sends a character to serial port is demonstrated).</t>
    </r>
  </si>
  <si>
    <r>
      <t>1</t>
    </r>
    <r>
      <rPr>
        <sz val="8"/>
        <color indexed="8"/>
        <rFont val="Calibri"/>
        <family val="2"/>
      </rPr>
      <t>Planned Total should equal   (# of team members)   x   (10 hrs. per week)   x   (Proposal weeks (3) + Cycle 1 weeks (4) + Cycle 2 weeks (5) = 12 weeks).</t>
    </r>
  </si>
  <si>
    <r>
      <t>2</t>
    </r>
    <r>
      <rPr>
        <sz val="8"/>
        <color indexed="8"/>
        <rFont val="Calibri"/>
        <family val="2"/>
      </rPr>
      <t>Assumes 7.5 hours per week for 12 weeks. Should be mainly team leader(s).</t>
    </r>
  </si>
  <si>
    <t>Meeting</t>
  </si>
  <si>
    <t>Week 1</t>
  </si>
  <si>
    <t>Week 2</t>
  </si>
  <si>
    <t>Week 3</t>
  </si>
  <si>
    <t>Week 4</t>
  </si>
  <si>
    <t>Cycle 1</t>
  </si>
  <si>
    <t>2/10/11 - 2/16/11</t>
  </si>
  <si>
    <t>2/17/11 - 2/23/11</t>
  </si>
  <si>
    <t>2/24/11 - 3/2/11</t>
  </si>
  <si>
    <t>Total</t>
  </si>
  <si>
    <t>3/3/11 - 3/9/11</t>
  </si>
  <si>
    <t>Hours per task</t>
  </si>
  <si>
    <t>Date</t>
  </si>
  <si>
    <t>Hours per week</t>
  </si>
  <si>
    <t>3/10/11 - 3/23/11</t>
  </si>
  <si>
    <t>Cycle 2</t>
  </si>
  <si>
    <t>Cycle Two (2)</t>
  </si>
  <si>
    <t>3/24/11 - 3/30/11</t>
  </si>
  <si>
    <t>3/31/11 - 4/6/11</t>
  </si>
  <si>
    <t>4/7/11 - 4/13/11</t>
  </si>
  <si>
    <t>4/14/11 - 4/20/11</t>
  </si>
  <si>
    <t>Week 5</t>
  </si>
  <si>
    <t xml:space="preserve">1) Built 5V power supply for sensors.
2) Confirmed that the helicopter still flies with new blades and control board.
3) Confirmed PING))) u-sonic sensors work when parallel to one another. 
4) Collected motor charactreistics data.
</t>
  </si>
  <si>
    <t>1) Have not yet compiled main program. 
        Put together parameterless program and insert constants at a later date. 
2) Can't detect transmission signal. 
        Use motor controllers instead.</t>
  </si>
  <si>
    <t>1) Develop delay cycle for PING readings to avoid interference and power dissipation problems.
2) Design motor control circuit by Friday or else buy motor control IC.
3) Solder power supply circuit to permanent board. 
4) Compile Main() program.</t>
  </si>
  <si>
    <t>Ideally, this week’s objectives will be next week’s accomplishments. 
Like accomplishments, these must be concrete and subject to physical demonstration.</t>
  </si>
  <si>
    <t>1) Problems designing the motor control circuit; High amperage is frying BJTs. 
        Looking into MOSFETs, H-Bridges, ICs, and Shields.</t>
  </si>
  <si>
    <t>Weekly Total</t>
  </si>
  <si>
    <t>Cycle Total</t>
  </si>
  <si>
    <t>Total Project Hours</t>
  </si>
  <si>
    <r>
      <t xml:space="preserve">ELEC 4000 Senior Design Status Report
</t>
    </r>
    <r>
      <rPr>
        <sz val="10"/>
        <color indexed="8"/>
        <rFont val="Calibri"/>
        <family val="2"/>
      </rPr>
      <t>Excel Template Managed by: David Mason</t>
    </r>
  </si>
  <si>
    <t xml:space="preserve">Begin prototype by designing a front-end application and circuit design capable of replacing an electric, 26" indoor helicopter's existing control board.  </t>
  </si>
</sst>
</file>

<file path=xl/styles.xml><?xml version="1.0" encoding="utf-8"?>
<styleSheet xmlns="http://schemas.openxmlformats.org/spreadsheetml/2006/main">
  <fonts count="18">
    <font>
      <sz val="11"/>
      <color theme="1"/>
      <name val="Calibri"/>
      <family val="2"/>
      <scheme val="minor"/>
    </font>
    <font>
      <b/>
      <sz val="11"/>
      <color indexed="8"/>
      <name val="Calibri"/>
      <family val="2"/>
    </font>
    <font>
      <b/>
      <sz val="14"/>
      <color indexed="8"/>
      <name val="Calibri"/>
      <family val="2"/>
    </font>
    <font>
      <sz val="8"/>
      <color indexed="8"/>
      <name val="Calibri"/>
      <family val="2"/>
    </font>
    <font>
      <b/>
      <vertAlign val="superscript"/>
      <sz val="11"/>
      <color indexed="8"/>
      <name val="Calibri"/>
      <family val="2"/>
    </font>
    <font>
      <vertAlign val="superscript"/>
      <sz val="8"/>
      <color indexed="8"/>
      <name val="Calibri"/>
      <family val="2"/>
    </font>
    <font>
      <i/>
      <u/>
      <sz val="9"/>
      <color indexed="8"/>
      <name val="Calibri"/>
      <family val="2"/>
    </font>
    <font>
      <i/>
      <sz val="9"/>
      <color indexed="8"/>
      <name val="Calibri"/>
      <family val="2"/>
    </font>
    <font>
      <sz val="9"/>
      <color indexed="8"/>
      <name val="Calibri"/>
      <family val="2"/>
    </font>
    <font>
      <b/>
      <sz val="14"/>
      <color indexed="8"/>
      <name val="Arial"/>
      <family val="2"/>
    </font>
    <font>
      <i/>
      <sz val="8"/>
      <color indexed="8"/>
      <name val="Arial"/>
      <family val="2"/>
    </font>
    <font>
      <b/>
      <sz val="11"/>
      <color indexed="8"/>
      <name val="Calibri"/>
      <family val="2"/>
    </font>
    <font>
      <sz val="10"/>
      <color indexed="8"/>
      <name val="Calibri"/>
      <family val="2"/>
    </font>
    <font>
      <sz val="11"/>
      <color indexed="8"/>
      <name val="Arial"/>
      <family val="2"/>
    </font>
    <font>
      <b/>
      <sz val="11"/>
      <color indexed="8"/>
      <name val="Calibri"/>
      <family val="2"/>
    </font>
    <font>
      <b/>
      <i/>
      <sz val="11"/>
      <color indexed="8"/>
      <name val="Calibri"/>
      <family val="2"/>
    </font>
    <font>
      <b/>
      <sz val="11"/>
      <color indexed="8"/>
      <name val="Calibri"/>
      <family val="2"/>
    </font>
    <font>
      <b/>
      <i/>
      <sz val="11"/>
      <color indexed="8"/>
      <name val="Calibri"/>
      <family val="2"/>
    </font>
  </fonts>
  <fills count="3">
    <fill>
      <patternFill patternType="none"/>
    </fill>
    <fill>
      <patternFill patternType="gray125"/>
    </fill>
    <fill>
      <patternFill patternType="solid">
        <fgColor indexed="55"/>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1">
    <xf numFmtId="0" fontId="0" fillId="0" borderId="0"/>
  </cellStyleXfs>
  <cellXfs count="102">
    <xf numFmtId="0" fontId="0" fillId="0" borderId="0" xfId="0"/>
    <xf numFmtId="0" fontId="0" fillId="0" borderId="1" xfId="0" applyBorder="1" applyAlignment="1">
      <alignment horizontal="center"/>
    </xf>
    <xf numFmtId="0" fontId="1" fillId="0" borderId="1" xfId="0" applyFont="1" applyBorder="1" applyAlignment="1">
      <alignment horizontal="center"/>
    </xf>
    <xf numFmtId="0" fontId="1" fillId="0" borderId="2" xfId="0" applyFont="1" applyBorder="1" applyAlignment="1">
      <alignment horizontal="center"/>
    </xf>
    <xf numFmtId="0" fontId="0" fillId="0" borderId="3" xfId="0" applyBorder="1" applyAlignment="1">
      <alignment horizontal="center"/>
    </xf>
    <xf numFmtId="0" fontId="0" fillId="0" borderId="0" xfId="0" applyBorder="1" applyAlignment="1">
      <alignment horizontal="center"/>
    </xf>
    <xf numFmtId="0" fontId="0" fillId="0" borderId="5" xfId="0" applyBorder="1" applyAlignment="1">
      <alignment horizontal="center"/>
    </xf>
    <xf numFmtId="0" fontId="0" fillId="0" borderId="0" xfId="0" applyBorder="1"/>
    <xf numFmtId="0" fontId="1" fillId="0" borderId="0" xfId="0" applyFont="1" applyAlignment="1">
      <alignment horizontal="center"/>
    </xf>
    <xf numFmtId="14" fontId="0" fillId="0" borderId="0" xfId="0" applyNumberFormat="1" applyAlignment="1">
      <alignment horizontal="center"/>
    </xf>
    <xf numFmtId="0" fontId="0" fillId="0" borderId="0" xfId="0" applyAlignment="1">
      <alignment horizontal="center"/>
    </xf>
    <xf numFmtId="0" fontId="0" fillId="0" borderId="0" xfId="0" applyBorder="1" applyAlignment="1">
      <alignment horizontal="center" wrapText="1"/>
    </xf>
    <xf numFmtId="0" fontId="0" fillId="0" borderId="0" xfId="0" applyAlignment="1">
      <alignment horizontal="left"/>
    </xf>
    <xf numFmtId="0" fontId="0" fillId="0" borderId="0" xfId="0" applyBorder="1" applyAlignment="1">
      <alignment horizontal="left" wrapText="1"/>
    </xf>
    <xf numFmtId="0" fontId="14" fillId="0" borderId="0" xfId="0" applyFont="1" applyBorder="1" applyAlignment="1">
      <alignment horizontal="center" wrapText="1"/>
    </xf>
    <xf numFmtId="0" fontId="14" fillId="0" borderId="0" xfId="0" applyFont="1" applyAlignment="1">
      <alignment horizontal="center"/>
    </xf>
    <xf numFmtId="0" fontId="15" fillId="0" borderId="0" xfId="0" applyFont="1" applyAlignment="1">
      <alignment horizontal="center"/>
    </xf>
    <xf numFmtId="0" fontId="0" fillId="0" borderId="0" xfId="0" applyAlignment="1"/>
    <xf numFmtId="0" fontId="16" fillId="0" borderId="0" xfId="0" applyFont="1" applyAlignment="1">
      <alignment horizontal="center"/>
    </xf>
    <xf numFmtId="0" fontId="16" fillId="0" borderId="0" xfId="0" applyFont="1" applyBorder="1" applyAlignment="1">
      <alignment horizontal="center" wrapText="1"/>
    </xf>
    <xf numFmtId="0" fontId="17" fillId="0" borderId="0" xfId="0" applyFont="1" applyAlignment="1">
      <alignment horizontal="center"/>
    </xf>
    <xf numFmtId="0" fontId="0" fillId="0" borderId="16" xfId="0" applyBorder="1" applyAlignment="1">
      <alignment horizontal="center"/>
    </xf>
    <xf numFmtId="0" fontId="1" fillId="0" borderId="17" xfId="0" applyFont="1" applyBorder="1" applyAlignment="1">
      <alignment horizontal="center"/>
    </xf>
    <xf numFmtId="0" fontId="0" fillId="2" borderId="22" xfId="0" applyFill="1" applyBorder="1"/>
    <xf numFmtId="0" fontId="1" fillId="0" borderId="23" xfId="0" applyFont="1" applyBorder="1" applyAlignment="1">
      <alignment horizontal="center"/>
    </xf>
    <xf numFmtId="0" fontId="0" fillId="0" borderId="22" xfId="0" applyBorder="1"/>
    <xf numFmtId="0" fontId="0" fillId="0" borderId="23" xfId="0" applyBorder="1" applyAlignment="1">
      <alignment horizontal="center"/>
    </xf>
    <xf numFmtId="0" fontId="0" fillId="0" borderId="24" xfId="0" applyBorder="1"/>
    <xf numFmtId="0" fontId="1" fillId="0" borderId="22" xfId="0" applyFont="1" applyBorder="1" applyAlignment="1">
      <alignment horizontal="right"/>
    </xf>
    <xf numFmtId="0" fontId="1" fillId="0" borderId="25" xfId="0" applyFont="1" applyBorder="1" applyAlignment="1">
      <alignment horizontal="right"/>
    </xf>
    <xf numFmtId="0" fontId="0" fillId="0" borderId="26" xfId="0" applyBorder="1" applyAlignment="1">
      <alignment horizontal="center"/>
    </xf>
    <xf numFmtId="0" fontId="0" fillId="2" borderId="27" xfId="0" applyFill="1" applyBorder="1"/>
    <xf numFmtId="0" fontId="1" fillId="0" borderId="28" xfId="0" applyFont="1" applyBorder="1" applyAlignment="1">
      <alignment horizontal="center"/>
    </xf>
    <xf numFmtId="0" fontId="9" fillId="0" borderId="0" xfId="0" applyFont="1" applyAlignment="1"/>
    <xf numFmtId="0" fontId="0" fillId="0" borderId="0" xfId="0" applyAlignment="1"/>
    <xf numFmtId="0" fontId="0" fillId="0" borderId="4" xfId="0" applyBorder="1" applyAlignment="1"/>
    <xf numFmtId="0" fontId="13" fillId="0" borderId="6" xfId="0" applyFont="1" applyBorder="1" applyAlignment="1">
      <alignment vertical="top" wrapText="1"/>
    </xf>
    <xf numFmtId="0" fontId="0" fillId="0" borderId="3" xfId="0" applyFont="1" applyBorder="1"/>
    <xf numFmtId="0" fontId="0" fillId="0" borderId="7" xfId="0" applyFont="1" applyBorder="1"/>
    <xf numFmtId="0" fontId="0" fillId="0" borderId="8" xfId="0" applyFont="1" applyBorder="1"/>
    <xf numFmtId="0" fontId="0" fillId="0" borderId="4" xfId="0" applyFont="1" applyBorder="1"/>
    <xf numFmtId="0" fontId="0" fillId="0" borderId="9" xfId="0" applyFont="1" applyBorder="1"/>
    <xf numFmtId="0" fontId="5" fillId="0" borderId="0" xfId="0" applyFont="1" applyAlignment="1">
      <alignment wrapText="1"/>
    </xf>
    <xf numFmtId="0" fontId="3" fillId="0" borderId="0" xfId="0" applyFont="1" applyAlignment="1">
      <alignment wrapText="1"/>
    </xf>
    <xf numFmtId="0" fontId="2" fillId="0" borderId="0" xfId="0" applyFont="1" applyAlignment="1"/>
    <xf numFmtId="0" fontId="1" fillId="0" borderId="0" xfId="0" applyFont="1" applyAlignment="1"/>
    <xf numFmtId="0" fontId="1" fillId="0" borderId="18" xfId="0" applyFont="1" applyBorder="1" applyAlignment="1">
      <alignment horizontal="center"/>
    </xf>
    <xf numFmtId="0" fontId="0" fillId="0" borderId="19" xfId="0" applyBorder="1" applyAlignment="1"/>
    <xf numFmtId="0" fontId="0" fillId="0" borderId="21" xfId="0" applyBorder="1" applyAlignment="1"/>
    <xf numFmtId="0" fontId="0" fillId="0" borderId="19" xfId="0" applyBorder="1" applyAlignment="1">
      <alignment horizontal="center"/>
    </xf>
    <xf numFmtId="0" fontId="0" fillId="0" borderId="20" xfId="0" applyBorder="1" applyAlignment="1"/>
    <xf numFmtId="0" fontId="6" fillId="0" borderId="3" xfId="0" applyFont="1" applyBorder="1" applyAlignment="1">
      <alignment vertical="top" wrapText="1"/>
    </xf>
    <xf numFmtId="0" fontId="8" fillId="0" borderId="3" xfId="0" applyFont="1" applyBorder="1" applyAlignment="1">
      <alignment vertical="top" wrapText="1"/>
    </xf>
    <xf numFmtId="0" fontId="0" fillId="0" borderId="3" xfId="0" applyBorder="1" applyAlignment="1"/>
    <xf numFmtId="0" fontId="8" fillId="0" borderId="0" xfId="0" applyFont="1" applyAlignment="1">
      <alignment vertical="top" wrapText="1"/>
    </xf>
    <xf numFmtId="0" fontId="9" fillId="0" borderId="3" xfId="0" applyFont="1" applyBorder="1" applyAlignment="1"/>
    <xf numFmtId="0" fontId="10" fillId="0" borderId="3" xfId="0" applyFont="1" applyBorder="1" applyAlignment="1">
      <alignment vertical="top"/>
    </xf>
    <xf numFmtId="0" fontId="0" fillId="0" borderId="3" xfId="0" applyBorder="1" applyAlignment="1">
      <alignment vertical="top"/>
    </xf>
    <xf numFmtId="0" fontId="10" fillId="0" borderId="3" xfId="0" applyFont="1" applyBorder="1" applyAlignment="1">
      <alignment vertical="top" wrapText="1"/>
    </xf>
    <xf numFmtId="0" fontId="0" fillId="0" borderId="3" xfId="0" applyFont="1" applyBorder="1" applyAlignment="1"/>
    <xf numFmtId="0" fontId="0" fillId="0" borderId="7" xfId="0" applyFont="1" applyBorder="1" applyAlignment="1"/>
    <xf numFmtId="0" fontId="0" fillId="0" borderId="13" xfId="0" applyFont="1" applyBorder="1" applyAlignment="1"/>
    <xf numFmtId="0" fontId="0" fillId="0" borderId="0" xfId="0" applyFont="1" applyBorder="1" applyAlignment="1"/>
    <xf numFmtId="0" fontId="0" fillId="0" borderId="14" xfId="0" applyFont="1" applyBorder="1" applyAlignment="1"/>
    <xf numFmtId="0" fontId="0" fillId="0" borderId="8" xfId="0" applyBorder="1" applyAlignment="1"/>
    <xf numFmtId="0" fontId="0" fillId="0" borderId="9" xfId="0" applyBorder="1" applyAlignment="1"/>
    <xf numFmtId="0" fontId="1" fillId="0" borderId="5" xfId="0" applyFont="1" applyBorder="1" applyAlignment="1">
      <alignment horizontal="center" vertical="center" wrapText="1"/>
    </xf>
    <xf numFmtId="0" fontId="1" fillId="0" borderId="15" xfId="0" applyFont="1" applyBorder="1" applyAlignment="1">
      <alignment horizontal="center" vertical="center" wrapText="1"/>
    </xf>
    <xf numFmtId="0" fontId="1" fillId="0" borderId="2" xfId="0" applyFont="1" applyBorder="1" applyAlignment="1">
      <alignment horizontal="center" vertical="center" wrapText="1"/>
    </xf>
    <xf numFmtId="0" fontId="1" fillId="0" borderId="6" xfId="0" applyFont="1" applyBorder="1" applyAlignment="1">
      <alignment horizontal="center" vertical="center"/>
    </xf>
    <xf numFmtId="0" fontId="1" fillId="0" borderId="3" xfId="0" applyFont="1" applyBorder="1" applyAlignment="1">
      <alignment horizontal="center" vertical="center"/>
    </xf>
    <xf numFmtId="0" fontId="1" fillId="0" borderId="7" xfId="0" applyFont="1" applyBorder="1" applyAlignment="1">
      <alignment horizontal="center" vertical="center"/>
    </xf>
    <xf numFmtId="0" fontId="1" fillId="0" borderId="13" xfId="0" applyFont="1" applyBorder="1" applyAlignment="1">
      <alignment horizontal="center" vertical="center"/>
    </xf>
    <xf numFmtId="0" fontId="1" fillId="0" borderId="0" xfId="0" applyFont="1" applyBorder="1" applyAlignment="1">
      <alignment horizontal="center" vertical="center"/>
    </xf>
    <xf numFmtId="0" fontId="1" fillId="0" borderId="14" xfId="0" applyFont="1" applyBorder="1" applyAlignment="1">
      <alignment horizontal="center" vertical="center"/>
    </xf>
    <xf numFmtId="0" fontId="1" fillId="0" borderId="8" xfId="0" applyFont="1" applyBorder="1" applyAlignment="1">
      <alignment horizontal="center" vertical="center"/>
    </xf>
    <xf numFmtId="0" fontId="1" fillId="0" borderId="4" xfId="0" applyFont="1" applyBorder="1" applyAlignment="1">
      <alignment horizontal="center" vertical="center"/>
    </xf>
    <xf numFmtId="0" fontId="1" fillId="0" borderId="9" xfId="0" applyFont="1" applyBorder="1" applyAlignment="1">
      <alignment horizontal="center" vertical="center"/>
    </xf>
    <xf numFmtId="0" fontId="0" fillId="0" borderId="1" xfId="0" applyBorder="1" applyAlignment="1"/>
    <xf numFmtId="0" fontId="0" fillId="0" borderId="1" xfId="0" applyBorder="1" applyAlignment="1">
      <alignment wrapText="1"/>
    </xf>
    <xf numFmtId="0" fontId="3" fillId="0" borderId="3" xfId="0" applyFont="1" applyBorder="1" applyAlignment="1"/>
    <xf numFmtId="0" fontId="1" fillId="0" borderId="10" xfId="0" applyFont="1" applyBorder="1" applyAlignment="1">
      <alignment horizontal="center"/>
    </xf>
    <xf numFmtId="0" fontId="1" fillId="0" borderId="11" xfId="0" applyFont="1" applyBorder="1" applyAlignment="1">
      <alignment horizontal="center"/>
    </xf>
    <xf numFmtId="0" fontId="1" fillId="0" borderId="12" xfId="0" applyFont="1" applyBorder="1" applyAlignment="1">
      <alignment horizontal="center"/>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4" xfId="0" applyBorder="1" applyAlignment="1">
      <alignment horizontal="center" vertical="center"/>
    </xf>
    <xf numFmtId="0" fontId="2" fillId="0" borderId="3" xfId="0" applyFont="1" applyBorder="1" applyAlignment="1"/>
    <xf numFmtId="0" fontId="1" fillId="0" borderId="3" xfId="0" applyFont="1" applyBorder="1" applyAlignment="1"/>
    <xf numFmtId="0" fontId="1" fillId="0" borderId="4" xfId="0" applyFont="1" applyBorder="1" applyAlignment="1"/>
    <xf numFmtId="0" fontId="11" fillId="0" borderId="6" xfId="0" applyFont="1" applyBorder="1" applyAlignment="1">
      <alignment horizontal="left" vertical="center"/>
    </xf>
    <xf numFmtId="0" fontId="1" fillId="0" borderId="7" xfId="0" applyFont="1" applyBorder="1" applyAlignment="1">
      <alignment horizontal="left" vertical="center"/>
    </xf>
    <xf numFmtId="0" fontId="1" fillId="0" borderId="8" xfId="0" applyFont="1" applyBorder="1" applyAlignment="1">
      <alignment horizontal="left" vertical="center"/>
    </xf>
    <xf numFmtId="0" fontId="1" fillId="0" borderId="9" xfId="0" applyFont="1" applyBorder="1" applyAlignment="1">
      <alignment horizontal="left" vertical="center"/>
    </xf>
    <xf numFmtId="0" fontId="11" fillId="0" borderId="10" xfId="0" applyFont="1" applyBorder="1" applyAlignment="1"/>
    <xf numFmtId="0" fontId="1" fillId="0" borderId="12" xfId="0" applyFont="1" applyBorder="1" applyAlignment="1"/>
    <xf numFmtId="0" fontId="0" fillId="0" borderId="6" xfId="0" applyBorder="1" applyAlignment="1"/>
    <xf numFmtId="0" fontId="0" fillId="0" borderId="7" xfId="0" applyBorder="1" applyAlignment="1"/>
    <xf numFmtId="14" fontId="0" fillId="0" borderId="10" xfId="0" applyNumberFormat="1" applyBorder="1" applyAlignment="1">
      <alignment horizontal="left"/>
    </xf>
    <xf numFmtId="0" fontId="0" fillId="0" borderId="11" xfId="0" applyBorder="1" applyAlignment="1">
      <alignment horizontal="left"/>
    </xf>
    <xf numFmtId="0" fontId="0" fillId="0" borderId="12" xfId="0" applyBorder="1" applyAlignment="1">
      <alignment horizontal="left"/>
    </xf>
    <xf numFmtId="0" fontId="0" fillId="0" borderId="0" xfId="0" applyAlignment="1">
      <alignment horizont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N132"/>
  <sheetViews>
    <sheetView tabSelected="1" topLeftCell="A44" workbookViewId="0">
      <selection activeCell="J79" sqref="J79"/>
    </sheetView>
  </sheetViews>
  <sheetFormatPr defaultRowHeight="15"/>
  <cols>
    <col min="1" max="1" width="18.28515625" customWidth="1"/>
    <col min="2" max="11" width="5.5703125" customWidth="1"/>
    <col min="12" max="12" width="9.85546875" customWidth="1"/>
  </cols>
  <sheetData>
    <row r="1" spans="1:14">
      <c r="A1" s="84" t="s">
        <v>79</v>
      </c>
      <c r="B1" s="85"/>
      <c r="C1" s="85"/>
      <c r="D1" s="85"/>
      <c r="E1" s="85"/>
      <c r="F1" s="85"/>
      <c r="G1" s="85"/>
      <c r="H1" s="85"/>
      <c r="I1" s="85"/>
      <c r="J1" s="85"/>
      <c r="K1" s="85"/>
      <c r="L1" s="85"/>
      <c r="M1" s="85"/>
      <c r="N1" s="85"/>
    </row>
    <row r="2" spans="1:14">
      <c r="A2" s="85"/>
      <c r="B2" s="85"/>
      <c r="C2" s="85"/>
      <c r="D2" s="85"/>
      <c r="E2" s="85"/>
      <c r="F2" s="85"/>
      <c r="G2" s="85"/>
      <c r="H2" s="85"/>
      <c r="I2" s="85"/>
      <c r="J2" s="85"/>
      <c r="K2" s="85"/>
      <c r="L2" s="85"/>
      <c r="M2" s="85"/>
      <c r="N2" s="85"/>
    </row>
    <row r="3" spans="1:14">
      <c r="A3" s="85"/>
      <c r="B3" s="85"/>
      <c r="C3" s="85"/>
      <c r="D3" s="85"/>
      <c r="E3" s="85"/>
      <c r="F3" s="85"/>
      <c r="G3" s="85"/>
      <c r="H3" s="85"/>
      <c r="I3" s="85"/>
      <c r="J3" s="85"/>
      <c r="K3" s="85"/>
      <c r="L3" s="85"/>
      <c r="M3" s="85"/>
      <c r="N3" s="85"/>
    </row>
    <row r="4" spans="1:14">
      <c r="A4" s="86"/>
      <c r="B4" s="86"/>
      <c r="C4" s="86"/>
      <c r="D4" s="86"/>
      <c r="E4" s="86"/>
      <c r="F4" s="86"/>
      <c r="G4" s="86"/>
      <c r="H4" s="86"/>
      <c r="I4" s="86"/>
      <c r="J4" s="86"/>
      <c r="K4" s="86"/>
      <c r="L4" s="86"/>
      <c r="M4" s="86"/>
      <c r="N4" s="86"/>
    </row>
    <row r="5" spans="1:14">
      <c r="A5" s="94" t="s">
        <v>0</v>
      </c>
      <c r="B5" s="95"/>
      <c r="C5" s="96" t="s">
        <v>5</v>
      </c>
      <c r="D5" s="53"/>
      <c r="E5" s="53"/>
      <c r="F5" s="53"/>
      <c r="G5" s="53"/>
      <c r="H5" s="53"/>
      <c r="I5" s="53"/>
      <c r="J5" s="53"/>
      <c r="K5" s="53"/>
      <c r="L5" s="53"/>
      <c r="M5" s="53"/>
      <c r="N5" s="97"/>
    </row>
    <row r="6" spans="1:14">
      <c r="A6" s="94" t="s">
        <v>6</v>
      </c>
      <c r="B6" s="95"/>
      <c r="C6" s="96" t="s">
        <v>7</v>
      </c>
      <c r="D6" s="53"/>
      <c r="E6" s="53"/>
      <c r="F6" s="53"/>
      <c r="G6" s="53"/>
      <c r="H6" s="53"/>
      <c r="I6" s="53"/>
      <c r="J6" s="53"/>
      <c r="K6" s="53"/>
      <c r="L6" s="53"/>
      <c r="M6" s="53"/>
      <c r="N6" s="97"/>
    </row>
    <row r="7" spans="1:14">
      <c r="A7" s="94" t="s">
        <v>1</v>
      </c>
      <c r="B7" s="95"/>
      <c r="C7" s="98">
        <v>40632</v>
      </c>
      <c r="D7" s="99"/>
      <c r="E7" s="99"/>
      <c r="F7" s="99"/>
      <c r="G7" s="99"/>
      <c r="H7" s="99"/>
      <c r="I7" s="99"/>
      <c r="J7" s="99"/>
      <c r="K7" s="99"/>
      <c r="L7" s="99"/>
      <c r="M7" s="99"/>
      <c r="N7" s="100"/>
    </row>
    <row r="8" spans="1:14">
      <c r="A8" s="94" t="s">
        <v>2</v>
      </c>
      <c r="B8" s="95"/>
      <c r="C8" s="96" t="s">
        <v>8</v>
      </c>
      <c r="D8" s="53"/>
      <c r="E8" s="53"/>
      <c r="F8" s="53"/>
      <c r="G8" s="53"/>
      <c r="H8" s="53"/>
      <c r="I8" s="53"/>
      <c r="J8" s="53"/>
      <c r="K8" s="53"/>
      <c r="L8" s="53"/>
      <c r="M8" s="53"/>
      <c r="N8" s="97"/>
    </row>
    <row r="9" spans="1:14">
      <c r="A9" s="94" t="s">
        <v>3</v>
      </c>
      <c r="B9" s="95"/>
      <c r="C9" s="78" t="s">
        <v>65</v>
      </c>
      <c r="D9" s="78"/>
      <c r="E9" s="78"/>
      <c r="F9" s="78"/>
      <c r="G9" s="78"/>
      <c r="H9" s="78"/>
      <c r="I9" s="78"/>
      <c r="J9" s="78"/>
      <c r="K9" s="78"/>
      <c r="L9" s="78"/>
      <c r="M9" s="78"/>
      <c r="N9" s="78"/>
    </row>
    <row r="10" spans="1:14">
      <c r="A10" s="90" t="s">
        <v>4</v>
      </c>
      <c r="B10" s="91"/>
      <c r="C10" s="79" t="s">
        <v>80</v>
      </c>
      <c r="D10" s="79"/>
      <c r="E10" s="79"/>
      <c r="F10" s="79"/>
      <c r="G10" s="79"/>
      <c r="H10" s="79"/>
      <c r="I10" s="79"/>
      <c r="J10" s="79"/>
      <c r="K10" s="79"/>
      <c r="L10" s="79"/>
      <c r="M10" s="78"/>
      <c r="N10" s="78"/>
    </row>
    <row r="11" spans="1:14">
      <c r="A11" s="92"/>
      <c r="B11" s="93"/>
      <c r="C11" s="78"/>
      <c r="D11" s="78"/>
      <c r="E11" s="78"/>
      <c r="F11" s="78"/>
      <c r="G11" s="78"/>
      <c r="H11" s="78"/>
      <c r="I11" s="78"/>
      <c r="J11" s="78"/>
      <c r="K11" s="78"/>
      <c r="L11" s="78"/>
      <c r="M11" s="78"/>
      <c r="N11" s="78"/>
    </row>
    <row r="12" spans="1:14" hidden="1">
      <c r="A12" s="87" t="s">
        <v>9</v>
      </c>
      <c r="B12" s="88"/>
      <c r="C12" s="88"/>
      <c r="D12" s="88"/>
      <c r="E12" s="88"/>
      <c r="F12" s="88"/>
      <c r="G12" s="88"/>
      <c r="H12" s="88"/>
      <c r="I12" s="88"/>
      <c r="J12" s="88"/>
      <c r="K12" s="88"/>
      <c r="L12" s="88"/>
      <c r="M12" s="88"/>
      <c r="N12" s="88"/>
    </row>
    <row r="13" spans="1:14" ht="3" hidden="1" customHeight="1">
      <c r="A13" s="45"/>
      <c r="B13" s="45"/>
      <c r="C13" s="45"/>
      <c r="D13" s="45"/>
      <c r="E13" s="45"/>
      <c r="F13" s="45"/>
      <c r="G13" s="45"/>
      <c r="H13" s="45"/>
      <c r="I13" s="89"/>
      <c r="J13" s="89"/>
      <c r="K13" s="89"/>
      <c r="L13" s="89"/>
      <c r="M13" s="89"/>
      <c r="N13" s="89"/>
    </row>
    <row r="14" spans="1:14" ht="21" customHeight="1">
      <c r="A14" s="89"/>
      <c r="B14" s="89"/>
      <c r="C14" s="89"/>
      <c r="D14" s="89"/>
      <c r="E14" s="89"/>
      <c r="F14" s="89"/>
      <c r="G14" s="89"/>
      <c r="H14" s="89"/>
      <c r="I14" s="81" t="s">
        <v>10</v>
      </c>
      <c r="J14" s="82"/>
      <c r="K14" s="83"/>
      <c r="L14" s="81" t="s">
        <v>11</v>
      </c>
      <c r="M14" s="82"/>
      <c r="N14" s="83"/>
    </row>
    <row r="15" spans="1:14" ht="15" customHeight="1">
      <c r="A15" s="66" t="s">
        <v>12</v>
      </c>
      <c r="B15" s="69" t="s">
        <v>13</v>
      </c>
      <c r="C15" s="70"/>
      <c r="D15" s="70"/>
      <c r="E15" s="70"/>
      <c r="F15" s="70"/>
      <c r="G15" s="70"/>
      <c r="H15" s="71"/>
      <c r="I15" s="66" t="s">
        <v>14</v>
      </c>
      <c r="J15" s="66" t="s">
        <v>15</v>
      </c>
      <c r="K15" s="66" t="s">
        <v>16</v>
      </c>
      <c r="L15" s="66" t="s">
        <v>19</v>
      </c>
      <c r="M15" s="66" t="s">
        <v>17</v>
      </c>
      <c r="N15" s="66" t="s">
        <v>78</v>
      </c>
    </row>
    <row r="16" spans="1:14">
      <c r="A16" s="67"/>
      <c r="B16" s="72"/>
      <c r="C16" s="73"/>
      <c r="D16" s="73"/>
      <c r="E16" s="73"/>
      <c r="F16" s="73"/>
      <c r="G16" s="73"/>
      <c r="H16" s="74"/>
      <c r="I16" s="67"/>
      <c r="J16" s="67"/>
      <c r="K16" s="67"/>
      <c r="L16" s="67"/>
      <c r="M16" s="67"/>
      <c r="N16" s="67"/>
    </row>
    <row r="17" spans="1:14">
      <c r="A17" s="68"/>
      <c r="B17" s="75"/>
      <c r="C17" s="76"/>
      <c r="D17" s="76"/>
      <c r="E17" s="76"/>
      <c r="F17" s="76"/>
      <c r="G17" s="76"/>
      <c r="H17" s="77"/>
      <c r="I17" s="68"/>
      <c r="J17" s="68"/>
      <c r="K17" s="68"/>
      <c r="L17" s="68"/>
      <c r="M17" s="68"/>
      <c r="N17" s="68"/>
    </row>
    <row r="18" spans="1:14">
      <c r="A18" s="1">
        <v>1</v>
      </c>
      <c r="B18" s="79" t="s">
        <v>20</v>
      </c>
      <c r="C18" s="79"/>
      <c r="D18" s="79"/>
      <c r="E18" s="79"/>
      <c r="F18" s="79"/>
      <c r="G18" s="79"/>
      <c r="H18" s="79"/>
      <c r="I18" s="1">
        <v>2</v>
      </c>
      <c r="J18" s="1">
        <v>7.5</v>
      </c>
      <c r="K18" s="1">
        <f>J18*4</f>
        <v>30</v>
      </c>
      <c r="L18" s="1"/>
      <c r="M18" s="1">
        <f>B106</f>
        <v>5</v>
      </c>
      <c r="N18" s="1">
        <f>B66+B106</f>
        <v>19</v>
      </c>
    </row>
    <row r="19" spans="1:14">
      <c r="A19" s="1">
        <v>2</v>
      </c>
      <c r="B19" s="79" t="s">
        <v>21</v>
      </c>
      <c r="C19" s="79"/>
      <c r="D19" s="79"/>
      <c r="E19" s="79"/>
      <c r="F19" s="79"/>
      <c r="G19" s="79"/>
      <c r="H19" s="79"/>
      <c r="I19" s="1">
        <v>2</v>
      </c>
      <c r="J19" s="1">
        <v>2</v>
      </c>
      <c r="K19" s="1">
        <f>J19*4</f>
        <v>8</v>
      </c>
      <c r="L19" s="1"/>
      <c r="M19" s="1">
        <f>C106</f>
        <v>0.5</v>
      </c>
      <c r="N19" s="1">
        <f>C66+C106</f>
        <v>26.5</v>
      </c>
    </row>
    <row r="20" spans="1:14">
      <c r="A20" s="1">
        <v>3</v>
      </c>
      <c r="B20" s="79" t="s">
        <v>22</v>
      </c>
      <c r="C20" s="79"/>
      <c r="D20" s="79"/>
      <c r="E20" s="79"/>
      <c r="F20" s="79"/>
      <c r="G20" s="79"/>
      <c r="H20" s="79"/>
      <c r="I20" s="1">
        <v>2</v>
      </c>
      <c r="J20" s="1">
        <v>0.5</v>
      </c>
      <c r="K20" s="1">
        <f t="shared" ref="K20:K27" si="0">J20*4</f>
        <v>2</v>
      </c>
      <c r="L20" s="1"/>
      <c r="M20" s="1">
        <f>D106</f>
        <v>2</v>
      </c>
      <c r="N20" s="1">
        <f>D66+D106</f>
        <v>19</v>
      </c>
    </row>
    <row r="21" spans="1:14">
      <c r="A21" s="1">
        <v>4</v>
      </c>
      <c r="B21" s="79" t="s">
        <v>23</v>
      </c>
      <c r="C21" s="79"/>
      <c r="D21" s="79"/>
      <c r="E21" s="79"/>
      <c r="F21" s="79"/>
      <c r="G21" s="79"/>
      <c r="H21" s="79"/>
      <c r="I21" s="1">
        <v>2</v>
      </c>
      <c r="J21" s="1">
        <v>1</v>
      </c>
      <c r="K21" s="1">
        <f t="shared" si="0"/>
        <v>4</v>
      </c>
      <c r="L21" s="1"/>
      <c r="M21" s="1">
        <f>E106</f>
        <v>4</v>
      </c>
      <c r="N21" s="1">
        <f>E66+E106</f>
        <v>11</v>
      </c>
    </row>
    <row r="22" spans="1:14">
      <c r="A22" s="1">
        <v>5</v>
      </c>
      <c r="B22" s="79" t="s">
        <v>24</v>
      </c>
      <c r="C22" s="79"/>
      <c r="D22" s="79"/>
      <c r="E22" s="79"/>
      <c r="F22" s="79"/>
      <c r="G22" s="79"/>
      <c r="H22" s="79"/>
      <c r="I22" s="1">
        <v>2</v>
      </c>
      <c r="J22" s="1">
        <v>1</v>
      </c>
      <c r="K22" s="1">
        <f t="shared" si="0"/>
        <v>4</v>
      </c>
      <c r="L22" s="1"/>
      <c r="M22" s="1">
        <f>F106</f>
        <v>0</v>
      </c>
      <c r="N22" s="1">
        <f>F66+F106</f>
        <v>6</v>
      </c>
    </row>
    <row r="23" spans="1:14">
      <c r="A23" s="1">
        <v>6</v>
      </c>
      <c r="B23" s="79" t="s">
        <v>25</v>
      </c>
      <c r="C23" s="79"/>
      <c r="D23" s="79"/>
      <c r="E23" s="79"/>
      <c r="F23" s="79"/>
      <c r="G23" s="79"/>
      <c r="H23" s="79"/>
      <c r="I23" s="1">
        <v>2</v>
      </c>
      <c r="J23" s="1">
        <v>1</v>
      </c>
      <c r="K23" s="1">
        <f t="shared" si="0"/>
        <v>4</v>
      </c>
      <c r="L23" s="1"/>
      <c r="M23" s="1">
        <f>G106</f>
        <v>8</v>
      </c>
      <c r="N23" s="1">
        <f>G66+G106</f>
        <v>33</v>
      </c>
    </row>
    <row r="24" spans="1:14">
      <c r="A24" s="1">
        <v>7</v>
      </c>
      <c r="B24" s="79" t="s">
        <v>26</v>
      </c>
      <c r="C24" s="79"/>
      <c r="D24" s="79"/>
      <c r="E24" s="79"/>
      <c r="F24" s="79"/>
      <c r="G24" s="79"/>
      <c r="H24" s="79"/>
      <c r="I24" s="1">
        <v>2</v>
      </c>
      <c r="J24" s="1">
        <v>2</v>
      </c>
      <c r="K24" s="1">
        <f t="shared" si="0"/>
        <v>8</v>
      </c>
      <c r="L24" s="1"/>
      <c r="M24" s="1">
        <f>H106</f>
        <v>10.5</v>
      </c>
      <c r="N24" s="1">
        <f>H66+H106</f>
        <v>32</v>
      </c>
    </row>
    <row r="25" spans="1:14">
      <c r="A25" s="1">
        <v>8</v>
      </c>
      <c r="B25" s="79" t="s">
        <v>27</v>
      </c>
      <c r="C25" s="79"/>
      <c r="D25" s="79"/>
      <c r="E25" s="79"/>
      <c r="F25" s="79"/>
      <c r="G25" s="79"/>
      <c r="H25" s="79"/>
      <c r="I25" s="1">
        <v>2</v>
      </c>
      <c r="J25" s="1">
        <v>1</v>
      </c>
      <c r="K25" s="1">
        <f t="shared" si="0"/>
        <v>4</v>
      </c>
      <c r="L25" s="1"/>
      <c r="M25" s="1">
        <f>I106</f>
        <v>14</v>
      </c>
      <c r="N25" s="1">
        <f>I66+I106</f>
        <v>23</v>
      </c>
    </row>
    <row r="26" spans="1:14">
      <c r="A26" s="1">
        <v>9</v>
      </c>
      <c r="B26" s="79" t="s">
        <v>28</v>
      </c>
      <c r="C26" s="79"/>
      <c r="D26" s="79"/>
      <c r="E26" s="79"/>
      <c r="F26" s="79"/>
      <c r="G26" s="79"/>
      <c r="H26" s="79"/>
      <c r="I26" s="1">
        <v>2</v>
      </c>
      <c r="J26" s="1">
        <v>1</v>
      </c>
      <c r="K26" s="1">
        <f t="shared" si="0"/>
        <v>4</v>
      </c>
      <c r="L26" s="1"/>
      <c r="M26" s="1">
        <f>J106</f>
        <v>26</v>
      </c>
      <c r="N26" s="1">
        <f>J66+J106</f>
        <v>54</v>
      </c>
    </row>
    <row r="27" spans="1:14">
      <c r="A27" s="4">
        <v>10</v>
      </c>
      <c r="B27" s="79" t="s">
        <v>49</v>
      </c>
      <c r="C27" s="79"/>
      <c r="D27" s="79"/>
      <c r="E27" s="79"/>
      <c r="F27" s="79"/>
      <c r="G27" s="79"/>
      <c r="H27" s="79"/>
      <c r="I27" s="1">
        <v>2</v>
      </c>
      <c r="J27" s="1">
        <v>3</v>
      </c>
      <c r="K27" s="1">
        <f t="shared" si="0"/>
        <v>12</v>
      </c>
      <c r="L27" s="1"/>
      <c r="M27" s="1">
        <f>K106</f>
        <v>22</v>
      </c>
      <c r="N27" s="1">
        <f>K66+K106</f>
        <v>64</v>
      </c>
    </row>
    <row r="28" spans="1:14">
      <c r="A28" s="80" t="s">
        <v>29</v>
      </c>
      <c r="B28" s="53"/>
      <c r="C28" s="53"/>
      <c r="D28" s="53"/>
      <c r="E28" s="53"/>
      <c r="F28" s="53"/>
      <c r="G28" s="53"/>
      <c r="H28" s="53"/>
      <c r="I28" s="53"/>
      <c r="J28" s="53"/>
      <c r="K28" s="53"/>
      <c r="L28" s="53"/>
      <c r="M28" s="53"/>
      <c r="N28" s="53"/>
    </row>
    <row r="29" spans="1:14">
      <c r="A29" s="42" t="s">
        <v>47</v>
      </c>
      <c r="B29" s="43"/>
      <c r="C29" s="43"/>
      <c r="D29" s="43"/>
      <c r="E29" s="43"/>
      <c r="F29" s="43"/>
      <c r="G29" s="43"/>
      <c r="H29" s="43"/>
      <c r="I29" s="43"/>
      <c r="J29" s="43"/>
      <c r="K29" s="43"/>
      <c r="L29" s="43"/>
      <c r="M29" s="43"/>
      <c r="N29" s="43"/>
    </row>
    <row r="30" spans="1:14">
      <c r="A30" s="42" t="s">
        <v>48</v>
      </c>
      <c r="B30" s="43"/>
      <c r="C30" s="43"/>
      <c r="D30" s="43"/>
      <c r="E30" s="43"/>
      <c r="F30" s="43"/>
      <c r="G30" s="43"/>
      <c r="H30" s="43"/>
      <c r="I30" s="43"/>
      <c r="J30" s="43"/>
      <c r="K30" s="43"/>
      <c r="L30" s="43"/>
      <c r="M30" s="43"/>
      <c r="N30" s="43"/>
    </row>
    <row r="31" spans="1:14" ht="1.5" customHeight="1">
      <c r="A31" s="44" t="s">
        <v>30</v>
      </c>
      <c r="B31" s="34"/>
      <c r="C31" s="34"/>
      <c r="D31" s="34"/>
      <c r="E31" s="34"/>
      <c r="F31" s="34"/>
      <c r="G31" s="34"/>
      <c r="H31" s="34"/>
      <c r="I31" s="34"/>
      <c r="J31" s="34"/>
      <c r="K31" s="34"/>
      <c r="L31" s="34"/>
      <c r="M31" s="34"/>
      <c r="N31" s="34"/>
    </row>
    <row r="32" spans="1:14">
      <c r="A32" s="34"/>
      <c r="B32" s="34"/>
      <c r="C32" s="34"/>
      <c r="D32" s="34"/>
      <c r="E32" s="34"/>
      <c r="F32" s="34"/>
      <c r="G32" s="34"/>
      <c r="H32" s="34"/>
      <c r="I32" s="34"/>
      <c r="J32" s="34"/>
      <c r="K32" s="34"/>
      <c r="L32" s="34"/>
      <c r="M32" s="34"/>
      <c r="N32" s="34"/>
    </row>
    <row r="33" spans="1:14" ht="15.75" thickBot="1">
      <c r="A33" s="45" t="s">
        <v>31</v>
      </c>
      <c r="B33" s="34"/>
      <c r="C33" s="34"/>
      <c r="D33" s="34"/>
      <c r="E33" s="34"/>
      <c r="F33" s="34"/>
      <c r="G33" s="34"/>
      <c r="H33" s="34"/>
      <c r="I33" s="34"/>
      <c r="J33" s="34"/>
      <c r="K33" s="34"/>
      <c r="L33" s="34"/>
      <c r="M33" s="34"/>
      <c r="N33" s="34"/>
    </row>
    <row r="34" spans="1:14" ht="13.5" customHeight="1">
      <c r="A34" s="22" t="s">
        <v>32</v>
      </c>
      <c r="B34" s="46" t="s">
        <v>33</v>
      </c>
      <c r="C34" s="49"/>
      <c r="D34" s="49"/>
      <c r="E34" s="49"/>
      <c r="F34" s="49"/>
      <c r="G34" s="49"/>
      <c r="H34" s="49"/>
      <c r="I34" s="49"/>
      <c r="J34" s="49"/>
      <c r="K34" s="50"/>
      <c r="L34" s="46" t="s">
        <v>18</v>
      </c>
      <c r="M34" s="47"/>
      <c r="N34" s="48"/>
    </row>
    <row r="35" spans="1:14" ht="13.5" customHeight="1">
      <c r="A35" s="23" t="s">
        <v>55</v>
      </c>
      <c r="B35" s="2">
        <v>1</v>
      </c>
      <c r="C35" s="2">
        <v>2</v>
      </c>
      <c r="D35" s="2">
        <v>3</v>
      </c>
      <c r="E35" s="2">
        <v>4</v>
      </c>
      <c r="F35" s="2">
        <v>5</v>
      </c>
      <c r="G35" s="2">
        <v>6</v>
      </c>
      <c r="H35" s="2">
        <v>7</v>
      </c>
      <c r="I35" s="2">
        <v>8</v>
      </c>
      <c r="J35" s="2">
        <v>9</v>
      </c>
      <c r="K35" s="2">
        <v>10</v>
      </c>
      <c r="L35" s="2" t="s">
        <v>50</v>
      </c>
      <c r="M35" s="2" t="s">
        <v>54</v>
      </c>
      <c r="N35" s="24" t="s">
        <v>34</v>
      </c>
    </row>
    <row r="36" spans="1:14" ht="13.5" customHeight="1">
      <c r="A36" s="25" t="s">
        <v>35</v>
      </c>
      <c r="B36" s="1">
        <v>5</v>
      </c>
      <c r="C36" s="1">
        <v>3</v>
      </c>
      <c r="D36" s="1">
        <v>2</v>
      </c>
      <c r="E36" s="1"/>
      <c r="F36" s="1"/>
      <c r="G36" s="1"/>
      <c r="H36" s="1"/>
      <c r="I36" s="1"/>
      <c r="J36" s="1"/>
      <c r="K36" s="1">
        <v>1</v>
      </c>
      <c r="L36" s="1">
        <f>SUM(B36:K36)</f>
        <v>11</v>
      </c>
      <c r="M36" s="1">
        <f t="shared" ref="M36:N40" si="1">L36</f>
        <v>11</v>
      </c>
      <c r="N36" s="26">
        <f t="shared" si="1"/>
        <v>11</v>
      </c>
    </row>
    <row r="37" spans="1:14" ht="13.5" customHeight="1">
      <c r="A37" s="25" t="s">
        <v>36</v>
      </c>
      <c r="B37" s="1"/>
      <c r="C37" s="1">
        <v>2</v>
      </c>
      <c r="D37" s="1">
        <v>3</v>
      </c>
      <c r="E37" s="1"/>
      <c r="F37" s="1"/>
      <c r="G37" s="1">
        <v>3</v>
      </c>
      <c r="H37" s="1"/>
      <c r="I37" s="1"/>
      <c r="J37" s="1"/>
      <c r="K37" s="1">
        <v>2</v>
      </c>
      <c r="L37" s="1">
        <f>B37+C37+D37+E37+F37+G37+H37+I37+J37+K37</f>
        <v>10</v>
      </c>
      <c r="M37" s="1">
        <f t="shared" si="1"/>
        <v>10</v>
      </c>
      <c r="N37" s="26">
        <f t="shared" si="1"/>
        <v>10</v>
      </c>
    </row>
    <row r="38" spans="1:14" ht="13.5" customHeight="1">
      <c r="A38" s="25" t="s">
        <v>37</v>
      </c>
      <c r="B38" s="1"/>
      <c r="C38" s="1">
        <v>2</v>
      </c>
      <c r="D38" s="1"/>
      <c r="E38" s="1"/>
      <c r="F38" s="1">
        <v>2</v>
      </c>
      <c r="G38" s="1">
        <v>4</v>
      </c>
      <c r="H38" s="1"/>
      <c r="I38" s="1"/>
      <c r="J38" s="1"/>
      <c r="K38" s="1">
        <v>2</v>
      </c>
      <c r="L38" s="1">
        <f>B38+C38+D38+E38+F38+G38+H38+I38+J38+K38</f>
        <v>10</v>
      </c>
      <c r="M38" s="1">
        <f t="shared" si="1"/>
        <v>10</v>
      </c>
      <c r="N38" s="26">
        <f t="shared" si="1"/>
        <v>10</v>
      </c>
    </row>
    <row r="39" spans="1:14" ht="13.5" customHeight="1">
      <c r="A39" s="25" t="s">
        <v>38</v>
      </c>
      <c r="B39" s="1"/>
      <c r="C39" s="1">
        <v>2</v>
      </c>
      <c r="D39" s="1">
        <v>3</v>
      </c>
      <c r="E39" s="1">
        <v>2</v>
      </c>
      <c r="F39" s="1"/>
      <c r="G39" s="1">
        <v>2</v>
      </c>
      <c r="H39" s="1"/>
      <c r="I39" s="1"/>
      <c r="J39" s="1"/>
      <c r="K39" s="1">
        <v>1</v>
      </c>
      <c r="L39" s="1">
        <f>B39+C39+D39+E39+F39+G39+H39+I39+J39+K39</f>
        <v>10</v>
      </c>
      <c r="M39" s="1">
        <f t="shared" si="1"/>
        <v>10</v>
      </c>
      <c r="N39" s="26">
        <f t="shared" si="1"/>
        <v>10</v>
      </c>
    </row>
    <row r="40" spans="1:14" ht="13.5" customHeight="1">
      <c r="A40" s="27" t="s">
        <v>39</v>
      </c>
      <c r="B40" s="6"/>
      <c r="C40" s="6">
        <v>2</v>
      </c>
      <c r="D40" s="6">
        <v>3</v>
      </c>
      <c r="E40" s="6"/>
      <c r="F40" s="6"/>
      <c r="G40" s="6">
        <v>3</v>
      </c>
      <c r="H40" s="6"/>
      <c r="I40" s="6"/>
      <c r="J40" s="6"/>
      <c r="K40" s="6">
        <v>2</v>
      </c>
      <c r="L40" s="6">
        <f>B40+C40+D40+E40+F40+G40+H40+I40+J40+K40</f>
        <v>10</v>
      </c>
      <c r="M40" s="6">
        <f t="shared" si="1"/>
        <v>10</v>
      </c>
      <c r="N40" s="26">
        <f t="shared" si="1"/>
        <v>10</v>
      </c>
    </row>
    <row r="41" spans="1:14" ht="13.5" customHeight="1">
      <c r="A41" s="28" t="s">
        <v>76</v>
      </c>
      <c r="B41" s="1">
        <f>SUM(B36:B40)</f>
        <v>5</v>
      </c>
      <c r="C41" s="1">
        <f t="shared" ref="C41:K41" si="2">SUM(C36:C40)</f>
        <v>11</v>
      </c>
      <c r="D41" s="1">
        <f t="shared" si="2"/>
        <v>11</v>
      </c>
      <c r="E41" s="1">
        <f t="shared" si="2"/>
        <v>2</v>
      </c>
      <c r="F41" s="1">
        <f t="shared" si="2"/>
        <v>2</v>
      </c>
      <c r="G41" s="1">
        <f t="shared" si="2"/>
        <v>12</v>
      </c>
      <c r="H41" s="1">
        <f t="shared" si="2"/>
        <v>0</v>
      </c>
      <c r="I41" s="1">
        <f t="shared" si="2"/>
        <v>0</v>
      </c>
      <c r="J41" s="1">
        <f t="shared" si="2"/>
        <v>0</v>
      </c>
      <c r="K41" s="1">
        <f t="shared" si="2"/>
        <v>8</v>
      </c>
      <c r="L41" s="1">
        <f>SUM(L36:L40)</f>
        <v>51</v>
      </c>
      <c r="M41" s="1">
        <f>SUM(M36:M40)</f>
        <v>51</v>
      </c>
      <c r="N41" s="26">
        <f>SUM(N36:N40)</f>
        <v>51</v>
      </c>
    </row>
    <row r="42" spans="1:14" ht="13.5" customHeight="1" thickBot="1">
      <c r="A42" s="29" t="s">
        <v>77</v>
      </c>
      <c r="B42" s="21">
        <f>B41</f>
        <v>5</v>
      </c>
      <c r="C42" s="21">
        <f t="shared" ref="C42:K42" si="3">C41</f>
        <v>11</v>
      </c>
      <c r="D42" s="21">
        <f t="shared" si="3"/>
        <v>11</v>
      </c>
      <c r="E42" s="21">
        <f t="shared" si="3"/>
        <v>2</v>
      </c>
      <c r="F42" s="21">
        <f t="shared" si="3"/>
        <v>2</v>
      </c>
      <c r="G42" s="21">
        <f t="shared" si="3"/>
        <v>12</v>
      </c>
      <c r="H42" s="21">
        <f t="shared" si="3"/>
        <v>0</v>
      </c>
      <c r="I42" s="21">
        <f t="shared" si="3"/>
        <v>0</v>
      </c>
      <c r="J42" s="21">
        <f t="shared" si="3"/>
        <v>0</v>
      </c>
      <c r="K42" s="21">
        <f t="shared" si="3"/>
        <v>8</v>
      </c>
      <c r="L42" s="21">
        <f>L41</f>
        <v>51</v>
      </c>
      <c r="M42" s="21">
        <f t="shared" ref="M42" si="4">M41</f>
        <v>51</v>
      </c>
      <c r="N42" s="30"/>
    </row>
    <row r="43" spans="1:14" ht="13.5" customHeight="1">
      <c r="A43" s="31" t="s">
        <v>56</v>
      </c>
      <c r="B43" s="3">
        <v>1</v>
      </c>
      <c r="C43" s="3">
        <v>2</v>
      </c>
      <c r="D43" s="3">
        <v>3</v>
      </c>
      <c r="E43" s="3">
        <v>4</v>
      </c>
      <c r="F43" s="3">
        <v>5</v>
      </c>
      <c r="G43" s="3">
        <v>6</v>
      </c>
      <c r="H43" s="3">
        <v>7</v>
      </c>
      <c r="I43" s="3">
        <v>8</v>
      </c>
      <c r="J43" s="3">
        <v>9</v>
      </c>
      <c r="K43" s="3">
        <v>10</v>
      </c>
      <c r="L43" s="3" t="s">
        <v>51</v>
      </c>
      <c r="M43" s="3" t="s">
        <v>54</v>
      </c>
      <c r="N43" s="32" t="s">
        <v>34</v>
      </c>
    </row>
    <row r="44" spans="1:14" ht="13.5" customHeight="1">
      <c r="A44" s="25" t="s">
        <v>35</v>
      </c>
      <c r="B44" s="1">
        <v>1.5</v>
      </c>
      <c r="C44" s="1"/>
      <c r="D44" s="1"/>
      <c r="E44" s="1"/>
      <c r="F44" s="1"/>
      <c r="G44" s="1"/>
      <c r="H44" s="1">
        <v>1</v>
      </c>
      <c r="I44" s="1">
        <v>1</v>
      </c>
      <c r="J44" s="1">
        <v>1</v>
      </c>
      <c r="K44" s="1">
        <v>2</v>
      </c>
      <c r="L44" s="1">
        <f>B44+C44+D44+E44+F44+G44+H44+I44+J44+K44</f>
        <v>6.5</v>
      </c>
      <c r="M44" s="1">
        <f>M36+L44</f>
        <v>17.5</v>
      </c>
      <c r="N44" s="26">
        <f>M44</f>
        <v>17.5</v>
      </c>
    </row>
    <row r="45" spans="1:14" ht="13.5" customHeight="1">
      <c r="A45" s="25" t="s">
        <v>36</v>
      </c>
      <c r="B45" s="1"/>
      <c r="C45" s="1">
        <v>1</v>
      </c>
      <c r="D45" s="1"/>
      <c r="E45" s="1"/>
      <c r="F45" s="1"/>
      <c r="G45" s="1"/>
      <c r="H45" s="1">
        <v>1</v>
      </c>
      <c r="I45" s="1">
        <v>2</v>
      </c>
      <c r="J45" s="1"/>
      <c r="K45" s="1">
        <v>3</v>
      </c>
      <c r="L45" s="1">
        <f>B45+C45+D45+E45+F45+G45+H45+I45+J45+K45</f>
        <v>7</v>
      </c>
      <c r="M45" s="1">
        <f>M37+L45</f>
        <v>17</v>
      </c>
      <c r="N45" s="26">
        <f>M45</f>
        <v>17</v>
      </c>
    </row>
    <row r="46" spans="1:14" ht="13.5" customHeight="1">
      <c r="A46" s="25" t="s">
        <v>37</v>
      </c>
      <c r="B46" s="1"/>
      <c r="C46" s="1"/>
      <c r="D46" s="1"/>
      <c r="E46" s="1"/>
      <c r="F46" s="1"/>
      <c r="G46" s="1">
        <v>3</v>
      </c>
      <c r="H46" s="1"/>
      <c r="I46" s="1">
        <v>1</v>
      </c>
      <c r="J46" s="1"/>
      <c r="K46" s="1">
        <v>4</v>
      </c>
      <c r="L46" s="1">
        <f>B46+C46+D46+E46+F46+G46+H46+I46+J46+K46</f>
        <v>8</v>
      </c>
      <c r="M46" s="1">
        <f>M38+L46</f>
        <v>18</v>
      </c>
      <c r="N46" s="26">
        <f>M46</f>
        <v>18</v>
      </c>
    </row>
    <row r="47" spans="1:14" ht="13.5" customHeight="1">
      <c r="A47" s="25" t="s">
        <v>38</v>
      </c>
      <c r="B47" s="1"/>
      <c r="C47" s="1"/>
      <c r="D47" s="1"/>
      <c r="E47" s="1">
        <v>1</v>
      </c>
      <c r="F47" s="1"/>
      <c r="G47" s="1"/>
      <c r="H47" s="1">
        <v>3</v>
      </c>
      <c r="I47" s="1"/>
      <c r="J47" s="1">
        <v>1</v>
      </c>
      <c r="K47" s="1">
        <v>2</v>
      </c>
      <c r="L47" s="1">
        <f>B47+C47+D47+E47+F47+G47+H47+I47+J47+K47</f>
        <v>7</v>
      </c>
      <c r="M47" s="1">
        <f>M39+L47</f>
        <v>17</v>
      </c>
      <c r="N47" s="26">
        <f>M47</f>
        <v>17</v>
      </c>
    </row>
    <row r="48" spans="1:14" ht="13.5" customHeight="1">
      <c r="A48" s="27" t="s">
        <v>39</v>
      </c>
      <c r="B48" s="6">
        <v>1</v>
      </c>
      <c r="C48" s="6"/>
      <c r="D48" s="6"/>
      <c r="E48" s="6">
        <v>1</v>
      </c>
      <c r="F48" s="6"/>
      <c r="G48" s="6"/>
      <c r="H48" s="6">
        <v>2</v>
      </c>
      <c r="I48" s="6"/>
      <c r="J48" s="6">
        <v>2</v>
      </c>
      <c r="K48" s="6"/>
      <c r="L48" s="6">
        <f>B48+C48+D48+E48+F48+G48+H48+I48+J48+K48</f>
        <v>6</v>
      </c>
      <c r="M48" s="6">
        <f>M40+L48</f>
        <v>16</v>
      </c>
      <c r="N48" s="26">
        <f>M48</f>
        <v>16</v>
      </c>
    </row>
    <row r="49" spans="1:14" ht="13.5" customHeight="1">
      <c r="A49" s="28" t="s">
        <v>76</v>
      </c>
      <c r="B49" s="1">
        <f>SUM(B44:B48)</f>
        <v>2.5</v>
      </c>
      <c r="C49" s="1">
        <f t="shared" ref="C49" si="5">SUM(C44:C48)</f>
        <v>1</v>
      </c>
      <c r="D49" s="1">
        <f t="shared" ref="D49" si="6">SUM(D44:D48)</f>
        <v>0</v>
      </c>
      <c r="E49" s="1">
        <f t="shared" ref="E49" si="7">SUM(E44:E48)</f>
        <v>2</v>
      </c>
      <c r="F49" s="1">
        <f t="shared" ref="F49" si="8">SUM(F44:F48)</f>
        <v>0</v>
      </c>
      <c r="G49" s="1">
        <f t="shared" ref="G49" si="9">SUM(G44:G48)</f>
        <v>3</v>
      </c>
      <c r="H49" s="1">
        <f t="shared" ref="H49" si="10">SUM(H44:H48)</f>
        <v>7</v>
      </c>
      <c r="I49" s="1">
        <f t="shared" ref="I49" si="11">SUM(I44:I48)</f>
        <v>4</v>
      </c>
      <c r="J49" s="1">
        <f t="shared" ref="J49" si="12">SUM(J44:J48)</f>
        <v>4</v>
      </c>
      <c r="K49" s="1">
        <f t="shared" ref="K49" si="13">SUM(K44:K48)</f>
        <v>11</v>
      </c>
      <c r="L49" s="1">
        <f>SUM(L44:L48)</f>
        <v>34.5</v>
      </c>
      <c r="M49" s="1">
        <f>SUM(M44:M48)</f>
        <v>85.5</v>
      </c>
      <c r="N49" s="26">
        <f>SUM(N44:N48)</f>
        <v>85.5</v>
      </c>
    </row>
    <row r="50" spans="1:14" ht="13.5" customHeight="1" thickBot="1">
      <c r="A50" s="29" t="s">
        <v>77</v>
      </c>
      <c r="B50" s="21">
        <f>B42+B49</f>
        <v>7.5</v>
      </c>
      <c r="C50" s="21">
        <f t="shared" ref="C50:K50" si="14">C42+C49</f>
        <v>12</v>
      </c>
      <c r="D50" s="21">
        <f t="shared" si="14"/>
        <v>11</v>
      </c>
      <c r="E50" s="21">
        <f t="shared" si="14"/>
        <v>4</v>
      </c>
      <c r="F50" s="21">
        <f t="shared" si="14"/>
        <v>2</v>
      </c>
      <c r="G50" s="21">
        <f t="shared" si="14"/>
        <v>15</v>
      </c>
      <c r="H50" s="21">
        <f t="shared" si="14"/>
        <v>7</v>
      </c>
      <c r="I50" s="21">
        <f t="shared" si="14"/>
        <v>4</v>
      </c>
      <c r="J50" s="21">
        <f t="shared" si="14"/>
        <v>4</v>
      </c>
      <c r="K50" s="21">
        <f t="shared" si="14"/>
        <v>19</v>
      </c>
      <c r="L50" s="21">
        <f>L42+L49</f>
        <v>85.5</v>
      </c>
      <c r="M50" s="21">
        <f t="shared" ref="M50" si="15">M42+M49</f>
        <v>136.5</v>
      </c>
      <c r="N50" s="30"/>
    </row>
    <row r="51" spans="1:14" ht="13.5" customHeight="1">
      <c r="A51" s="31" t="s">
        <v>57</v>
      </c>
      <c r="B51" s="3">
        <v>1</v>
      </c>
      <c r="C51" s="3">
        <v>2</v>
      </c>
      <c r="D51" s="3">
        <v>3</v>
      </c>
      <c r="E51" s="3">
        <v>4</v>
      </c>
      <c r="F51" s="3">
        <v>5</v>
      </c>
      <c r="G51" s="3">
        <v>6</v>
      </c>
      <c r="H51" s="3">
        <v>7</v>
      </c>
      <c r="I51" s="3">
        <v>8</v>
      </c>
      <c r="J51" s="3">
        <v>9</v>
      </c>
      <c r="K51" s="3">
        <v>10</v>
      </c>
      <c r="L51" s="3" t="s">
        <v>52</v>
      </c>
      <c r="M51" s="3" t="s">
        <v>54</v>
      </c>
      <c r="N51" s="32" t="s">
        <v>34</v>
      </c>
    </row>
    <row r="52" spans="1:14" ht="13.5" customHeight="1">
      <c r="A52" s="25" t="s">
        <v>35</v>
      </c>
      <c r="B52" s="1">
        <v>2.5</v>
      </c>
      <c r="C52" s="1">
        <v>1</v>
      </c>
      <c r="D52" s="1"/>
      <c r="E52" s="1"/>
      <c r="F52" s="1"/>
      <c r="G52" s="1"/>
      <c r="H52" s="1">
        <v>1.5</v>
      </c>
      <c r="I52" s="1"/>
      <c r="J52" s="1">
        <v>3</v>
      </c>
      <c r="K52" s="1">
        <v>3</v>
      </c>
      <c r="L52" s="1">
        <f>B52+C52+D52+E52+F52+G52+H52+I52+J52+K52</f>
        <v>11</v>
      </c>
      <c r="M52" s="1">
        <f>M44+L52</f>
        <v>28.5</v>
      </c>
      <c r="N52" s="26">
        <f>M52</f>
        <v>28.5</v>
      </c>
    </row>
    <row r="53" spans="1:14" ht="13.5" customHeight="1">
      <c r="A53" s="25" t="s">
        <v>36</v>
      </c>
      <c r="B53" s="1"/>
      <c r="C53" s="1">
        <v>3</v>
      </c>
      <c r="D53" s="1"/>
      <c r="E53" s="1"/>
      <c r="F53" s="1"/>
      <c r="G53" s="1"/>
      <c r="H53" s="1">
        <v>2</v>
      </c>
      <c r="I53" s="1">
        <v>1</v>
      </c>
      <c r="J53" s="1">
        <v>2</v>
      </c>
      <c r="K53" s="1">
        <v>3</v>
      </c>
      <c r="L53" s="1">
        <f>B53+C53+D53+E53+F53+G53+H53+I53+J53+K53</f>
        <v>11</v>
      </c>
      <c r="M53" s="1">
        <f>M45+L53</f>
        <v>28</v>
      </c>
      <c r="N53" s="26">
        <f>M53</f>
        <v>28</v>
      </c>
    </row>
    <row r="54" spans="1:14" ht="13.5" customHeight="1">
      <c r="A54" s="25" t="s">
        <v>37</v>
      </c>
      <c r="B54" s="1"/>
      <c r="C54" s="1"/>
      <c r="D54" s="1"/>
      <c r="E54" s="1"/>
      <c r="F54" s="1"/>
      <c r="G54" s="1">
        <v>4</v>
      </c>
      <c r="H54" s="1"/>
      <c r="I54" s="1"/>
      <c r="J54" s="1"/>
      <c r="K54" s="1">
        <v>3</v>
      </c>
      <c r="L54" s="1">
        <f>B54+C54+D54+E54+F54+G54+H54+I54+J54+K54</f>
        <v>7</v>
      </c>
      <c r="M54" s="1">
        <f>M46+L54</f>
        <v>25</v>
      </c>
      <c r="N54" s="26">
        <f>M54</f>
        <v>25</v>
      </c>
    </row>
    <row r="55" spans="1:14" ht="13.5" customHeight="1">
      <c r="A55" s="25" t="s">
        <v>38</v>
      </c>
      <c r="B55" s="1"/>
      <c r="C55" s="1">
        <v>1</v>
      </c>
      <c r="D55" s="1"/>
      <c r="E55" s="1">
        <v>2</v>
      </c>
      <c r="F55" s="1"/>
      <c r="G55" s="1"/>
      <c r="H55" s="1"/>
      <c r="I55" s="1"/>
      <c r="J55" s="1">
        <v>1</v>
      </c>
      <c r="K55" s="1">
        <v>3</v>
      </c>
      <c r="L55" s="1">
        <f>B55+C55+D55+E55+F55+G55+H55+I55+J55+K55</f>
        <v>7</v>
      </c>
      <c r="M55" s="1">
        <f>M47+L55</f>
        <v>24</v>
      </c>
      <c r="N55" s="26">
        <f>M55</f>
        <v>24</v>
      </c>
    </row>
    <row r="56" spans="1:14" ht="13.5" customHeight="1">
      <c r="A56" s="27" t="s">
        <v>39</v>
      </c>
      <c r="B56" s="6"/>
      <c r="C56" s="6">
        <v>1</v>
      </c>
      <c r="D56" s="6"/>
      <c r="E56" s="6"/>
      <c r="F56" s="6">
        <v>3</v>
      </c>
      <c r="G56" s="6">
        <v>2</v>
      </c>
      <c r="H56" s="6">
        <v>1</v>
      </c>
      <c r="I56" s="6">
        <v>2</v>
      </c>
      <c r="J56" s="6">
        <v>1</v>
      </c>
      <c r="K56" s="6">
        <v>3</v>
      </c>
      <c r="L56" s="6">
        <f>B56+C56+D56+E56+F56+G56+H56+I56+J56+K56</f>
        <v>13</v>
      </c>
      <c r="M56" s="6">
        <f>M48+L56</f>
        <v>29</v>
      </c>
      <c r="N56" s="26">
        <f>M56</f>
        <v>29</v>
      </c>
    </row>
    <row r="57" spans="1:14" ht="13.5" customHeight="1">
      <c r="A57" s="28" t="s">
        <v>76</v>
      </c>
      <c r="B57" s="1">
        <f>SUM(B52:B56)</f>
        <v>2.5</v>
      </c>
      <c r="C57" s="1">
        <f t="shared" ref="C57" si="16">SUM(C52:C56)</f>
        <v>6</v>
      </c>
      <c r="D57" s="1">
        <f t="shared" ref="D57" si="17">SUM(D52:D56)</f>
        <v>0</v>
      </c>
      <c r="E57" s="1">
        <f t="shared" ref="E57" si="18">SUM(E52:E56)</f>
        <v>2</v>
      </c>
      <c r="F57" s="1">
        <f t="shared" ref="F57" si="19">SUM(F52:F56)</f>
        <v>3</v>
      </c>
      <c r="G57" s="1">
        <f t="shared" ref="G57" si="20">SUM(G52:G56)</f>
        <v>6</v>
      </c>
      <c r="H57" s="1">
        <f t="shared" ref="H57" si="21">SUM(H52:H56)</f>
        <v>4.5</v>
      </c>
      <c r="I57" s="1">
        <f t="shared" ref="I57" si="22">SUM(I52:I56)</f>
        <v>3</v>
      </c>
      <c r="J57" s="1">
        <f t="shared" ref="J57" si="23">SUM(J52:J56)</f>
        <v>7</v>
      </c>
      <c r="K57" s="1">
        <f t="shared" ref="K57" si="24">SUM(K52:K56)</f>
        <v>15</v>
      </c>
      <c r="L57" s="1">
        <f>SUM(L52:L56)</f>
        <v>49</v>
      </c>
      <c r="M57" s="1">
        <f>SUM(M52:M56)</f>
        <v>134.5</v>
      </c>
      <c r="N57" s="26">
        <f>SUM(N52:N56)</f>
        <v>134.5</v>
      </c>
    </row>
    <row r="58" spans="1:14" ht="13.5" customHeight="1" thickBot="1">
      <c r="A58" s="29" t="s">
        <v>77</v>
      </c>
      <c r="B58" s="21">
        <f>B50+B57</f>
        <v>10</v>
      </c>
      <c r="C58" s="21">
        <f t="shared" ref="C58:K58" si="25">C50+C57</f>
        <v>18</v>
      </c>
      <c r="D58" s="21">
        <f t="shared" si="25"/>
        <v>11</v>
      </c>
      <c r="E58" s="21">
        <f t="shared" si="25"/>
        <v>6</v>
      </c>
      <c r="F58" s="21">
        <f t="shared" si="25"/>
        <v>5</v>
      </c>
      <c r="G58" s="21">
        <f t="shared" si="25"/>
        <v>21</v>
      </c>
      <c r="H58" s="21">
        <f t="shared" si="25"/>
        <v>11.5</v>
      </c>
      <c r="I58" s="21">
        <f t="shared" si="25"/>
        <v>7</v>
      </c>
      <c r="J58" s="21">
        <f t="shared" si="25"/>
        <v>11</v>
      </c>
      <c r="K58" s="21">
        <f t="shared" si="25"/>
        <v>34</v>
      </c>
      <c r="L58" s="21">
        <f>L50+L57</f>
        <v>134.5</v>
      </c>
      <c r="M58" s="21">
        <f>M50+M57</f>
        <v>271</v>
      </c>
      <c r="N58" s="30"/>
    </row>
    <row r="59" spans="1:14" ht="13.5" customHeight="1">
      <c r="A59" s="31" t="s">
        <v>59</v>
      </c>
      <c r="B59" s="3">
        <v>1</v>
      </c>
      <c r="C59" s="3">
        <v>2</v>
      </c>
      <c r="D59" s="3">
        <v>3</v>
      </c>
      <c r="E59" s="3">
        <v>4</v>
      </c>
      <c r="F59" s="3">
        <v>5</v>
      </c>
      <c r="G59" s="3">
        <v>6</v>
      </c>
      <c r="H59" s="3">
        <v>7</v>
      </c>
      <c r="I59" s="3">
        <v>8</v>
      </c>
      <c r="J59" s="3">
        <v>9</v>
      </c>
      <c r="K59" s="3">
        <v>10</v>
      </c>
      <c r="L59" s="3" t="s">
        <v>53</v>
      </c>
      <c r="M59" s="3" t="s">
        <v>54</v>
      </c>
      <c r="N59" s="32" t="s">
        <v>34</v>
      </c>
    </row>
    <row r="60" spans="1:14" ht="13.5" customHeight="1">
      <c r="A60" s="25" t="s">
        <v>35</v>
      </c>
      <c r="B60" s="1">
        <v>4</v>
      </c>
      <c r="C60" s="1">
        <v>2</v>
      </c>
      <c r="D60" s="1">
        <v>1</v>
      </c>
      <c r="E60" s="1"/>
      <c r="F60" s="1"/>
      <c r="G60" s="1">
        <v>1</v>
      </c>
      <c r="H60" s="1"/>
      <c r="I60" s="1"/>
      <c r="J60" s="1">
        <v>1</v>
      </c>
      <c r="K60" s="1">
        <v>2</v>
      </c>
      <c r="L60" s="1">
        <f>B60+C60+D60+E60+F60+G60+H60+I60+J60+K60</f>
        <v>11</v>
      </c>
      <c r="M60" s="1">
        <f>M52+L60</f>
        <v>39.5</v>
      </c>
      <c r="N60" s="26">
        <f>M60</f>
        <v>39.5</v>
      </c>
    </row>
    <row r="61" spans="1:14" ht="13.5" customHeight="1">
      <c r="A61" s="25" t="s">
        <v>36</v>
      </c>
      <c r="B61" s="1"/>
      <c r="C61" s="1">
        <v>2</v>
      </c>
      <c r="D61" s="1">
        <v>2</v>
      </c>
      <c r="E61" s="1"/>
      <c r="F61" s="1"/>
      <c r="G61" s="1"/>
      <c r="H61" s="1">
        <v>2</v>
      </c>
      <c r="I61" s="1"/>
      <c r="J61" s="1">
        <v>1</v>
      </c>
      <c r="K61" s="1"/>
      <c r="L61" s="1">
        <f>B61+C61+D61+E61+F61+G61+H61+I61+J61+K61</f>
        <v>7</v>
      </c>
      <c r="M61" s="1">
        <f>M53+L61</f>
        <v>35</v>
      </c>
      <c r="N61" s="26">
        <f>M61</f>
        <v>35</v>
      </c>
    </row>
    <row r="62" spans="1:14" ht="13.5" customHeight="1">
      <c r="A62" s="25" t="s">
        <v>37</v>
      </c>
      <c r="B62" s="1"/>
      <c r="C62" s="1">
        <v>2</v>
      </c>
      <c r="D62" s="1"/>
      <c r="E62" s="1"/>
      <c r="F62" s="1">
        <v>1</v>
      </c>
      <c r="G62" s="1">
        <v>2</v>
      </c>
      <c r="H62" s="1"/>
      <c r="I62" s="1"/>
      <c r="J62" s="1"/>
      <c r="K62" s="1">
        <v>2</v>
      </c>
      <c r="L62" s="1">
        <f>B62+C62+D62+E62+F62+G62+H62+I62+J62+K62</f>
        <v>7</v>
      </c>
      <c r="M62" s="1">
        <f>M54+L62</f>
        <v>32</v>
      </c>
      <c r="N62" s="26">
        <f>M62</f>
        <v>32</v>
      </c>
    </row>
    <row r="63" spans="1:14" ht="13.5" customHeight="1">
      <c r="A63" s="25" t="s">
        <v>38</v>
      </c>
      <c r="B63" s="1"/>
      <c r="C63" s="1">
        <v>2</v>
      </c>
      <c r="D63" s="1">
        <v>3</v>
      </c>
      <c r="E63" s="1">
        <v>1</v>
      </c>
      <c r="F63" s="1"/>
      <c r="G63" s="1"/>
      <c r="H63" s="1">
        <v>3</v>
      </c>
      <c r="I63" s="1"/>
      <c r="J63" s="1">
        <v>4</v>
      </c>
      <c r="K63" s="1"/>
      <c r="L63" s="1">
        <f>B63+C63+D63+E63+F63+G63+H63+I63+J63+K63</f>
        <v>13</v>
      </c>
      <c r="M63" s="1">
        <f>M55+L63</f>
        <v>37</v>
      </c>
      <c r="N63" s="26">
        <f>M63</f>
        <v>37</v>
      </c>
    </row>
    <row r="64" spans="1:14" ht="13.5" customHeight="1">
      <c r="A64" s="25" t="s">
        <v>39</v>
      </c>
      <c r="B64" s="1"/>
      <c r="C64" s="1"/>
      <c r="D64" s="1"/>
      <c r="E64" s="1"/>
      <c r="F64" s="1"/>
      <c r="G64" s="1">
        <v>1</v>
      </c>
      <c r="H64" s="1">
        <v>5</v>
      </c>
      <c r="I64" s="1">
        <v>2</v>
      </c>
      <c r="J64" s="1">
        <v>11</v>
      </c>
      <c r="K64" s="1">
        <v>4</v>
      </c>
      <c r="L64" s="1">
        <f>B64+C64+D64+E64+F64+G64+H64+I64+J64+K64</f>
        <v>23</v>
      </c>
      <c r="M64" s="1">
        <f>M56+L64</f>
        <v>52</v>
      </c>
      <c r="N64" s="26">
        <f>M64</f>
        <v>52</v>
      </c>
    </row>
    <row r="65" spans="1:14" ht="13.5" customHeight="1">
      <c r="A65" s="28" t="s">
        <v>76</v>
      </c>
      <c r="B65" s="1">
        <f>SUM(B60:B64)</f>
        <v>4</v>
      </c>
      <c r="C65" s="1">
        <f t="shared" ref="C65" si="26">SUM(C60:C64)</f>
        <v>8</v>
      </c>
      <c r="D65" s="1">
        <f t="shared" ref="D65" si="27">SUM(D60:D64)</f>
        <v>6</v>
      </c>
      <c r="E65" s="1">
        <f t="shared" ref="E65" si="28">SUM(E60:E64)</f>
        <v>1</v>
      </c>
      <c r="F65" s="1">
        <f t="shared" ref="F65" si="29">SUM(F60:F64)</f>
        <v>1</v>
      </c>
      <c r="G65" s="1">
        <f t="shared" ref="G65" si="30">SUM(G60:G64)</f>
        <v>4</v>
      </c>
      <c r="H65" s="1">
        <f t="shared" ref="H65" si="31">SUM(H60:H64)</f>
        <v>10</v>
      </c>
      <c r="I65" s="1">
        <f t="shared" ref="I65" si="32">SUM(I60:I64)</f>
        <v>2</v>
      </c>
      <c r="J65" s="1">
        <f t="shared" ref="J65" si="33">SUM(J60:J64)</f>
        <v>17</v>
      </c>
      <c r="K65" s="1">
        <f t="shared" ref="K65" si="34">SUM(K60:K64)</f>
        <v>8</v>
      </c>
      <c r="L65" s="1">
        <f>SUM(L60:L64)</f>
        <v>61</v>
      </c>
      <c r="M65" s="1">
        <f>SUM(M60:M64)</f>
        <v>195.5</v>
      </c>
      <c r="N65" s="26">
        <f>SUM(N60:N64)</f>
        <v>195.5</v>
      </c>
    </row>
    <row r="66" spans="1:14" ht="13.5" customHeight="1" thickBot="1">
      <c r="A66" s="29" t="s">
        <v>77</v>
      </c>
      <c r="B66" s="21">
        <f>B58+B65</f>
        <v>14</v>
      </c>
      <c r="C66" s="21">
        <f t="shared" ref="C66:K66" si="35">C58+C65</f>
        <v>26</v>
      </c>
      <c r="D66" s="21">
        <f t="shared" si="35"/>
        <v>17</v>
      </c>
      <c r="E66" s="21">
        <f t="shared" si="35"/>
        <v>7</v>
      </c>
      <c r="F66" s="21">
        <f t="shared" si="35"/>
        <v>6</v>
      </c>
      <c r="G66" s="21">
        <f t="shared" si="35"/>
        <v>25</v>
      </c>
      <c r="H66" s="21">
        <f t="shared" si="35"/>
        <v>21.5</v>
      </c>
      <c r="I66" s="21">
        <f t="shared" si="35"/>
        <v>9</v>
      </c>
      <c r="J66" s="21">
        <f t="shared" si="35"/>
        <v>28</v>
      </c>
      <c r="K66" s="21">
        <f t="shared" si="35"/>
        <v>42</v>
      </c>
      <c r="L66" s="21">
        <f>L58+L65</f>
        <v>195.5</v>
      </c>
      <c r="M66" s="21">
        <f>M58+M65</f>
        <v>466.5</v>
      </c>
      <c r="N66" s="30"/>
    </row>
    <row r="67" spans="1:14" ht="13.5" customHeight="1">
      <c r="A67" s="31" t="s">
        <v>63</v>
      </c>
      <c r="B67" s="3">
        <v>1</v>
      </c>
      <c r="C67" s="3">
        <v>2</v>
      </c>
      <c r="D67" s="3">
        <v>3</v>
      </c>
      <c r="E67" s="3">
        <v>4</v>
      </c>
      <c r="F67" s="3">
        <v>5</v>
      </c>
      <c r="G67" s="3">
        <v>6</v>
      </c>
      <c r="H67" s="3">
        <v>7</v>
      </c>
      <c r="I67" s="3">
        <v>8</v>
      </c>
      <c r="J67" s="3">
        <v>9</v>
      </c>
      <c r="K67" s="3">
        <v>10</v>
      </c>
      <c r="L67" s="3" t="s">
        <v>50</v>
      </c>
      <c r="M67" s="3" t="s">
        <v>64</v>
      </c>
      <c r="N67" s="32" t="s">
        <v>34</v>
      </c>
    </row>
    <row r="68" spans="1:14" ht="13.5" customHeight="1">
      <c r="A68" s="25" t="s">
        <v>35</v>
      </c>
      <c r="B68" s="1">
        <v>2</v>
      </c>
      <c r="C68" s="1">
        <v>0.5</v>
      </c>
      <c r="D68" s="1"/>
      <c r="E68" s="1"/>
      <c r="F68" s="1"/>
      <c r="G68" s="1"/>
      <c r="H68" s="1"/>
      <c r="I68" s="1">
        <v>1</v>
      </c>
      <c r="J68" s="1">
        <v>1</v>
      </c>
      <c r="K68" s="1">
        <v>3</v>
      </c>
      <c r="L68" s="1">
        <f>B68+C68+D68+E68+F68+G68+H68+I68+J68+K68</f>
        <v>7.5</v>
      </c>
      <c r="M68" s="1">
        <f>L68</f>
        <v>7.5</v>
      </c>
      <c r="N68" s="26">
        <f>N60+L68</f>
        <v>47</v>
      </c>
    </row>
    <row r="69" spans="1:14" ht="13.5" customHeight="1">
      <c r="A69" s="25" t="s">
        <v>36</v>
      </c>
      <c r="B69" s="1"/>
      <c r="C69" s="1"/>
      <c r="D69" s="1"/>
      <c r="E69" s="1"/>
      <c r="F69" s="1"/>
      <c r="G69" s="1">
        <v>1</v>
      </c>
      <c r="H69" s="1">
        <v>2</v>
      </c>
      <c r="I69" s="1">
        <v>1</v>
      </c>
      <c r="J69" s="1"/>
      <c r="K69" s="1">
        <v>3</v>
      </c>
      <c r="L69" s="1">
        <f>B69+C69+D69+E69+F69+G69+H69+I69+J69+K69</f>
        <v>7</v>
      </c>
      <c r="M69" s="1">
        <f>L69</f>
        <v>7</v>
      </c>
      <c r="N69" s="26">
        <f>N61+L69</f>
        <v>42</v>
      </c>
    </row>
    <row r="70" spans="1:14" ht="13.5" customHeight="1">
      <c r="A70" s="25" t="s">
        <v>37</v>
      </c>
      <c r="B70" s="1"/>
      <c r="C70" s="1"/>
      <c r="D70" s="1"/>
      <c r="E70" s="1"/>
      <c r="F70" s="1"/>
      <c r="G70" s="1">
        <v>2</v>
      </c>
      <c r="H70" s="1"/>
      <c r="I70" s="1"/>
      <c r="J70" s="1">
        <v>4</v>
      </c>
      <c r="K70" s="1">
        <v>3</v>
      </c>
      <c r="L70" s="1">
        <f>B70+C70+D70+E70+F70+G70+H70+I70+J70+K70</f>
        <v>9</v>
      </c>
      <c r="M70" s="1">
        <f>L70</f>
        <v>9</v>
      </c>
      <c r="N70" s="26">
        <f>N62+L70</f>
        <v>41</v>
      </c>
    </row>
    <row r="71" spans="1:14" ht="13.5" customHeight="1">
      <c r="A71" s="25" t="s">
        <v>38</v>
      </c>
      <c r="B71" s="1"/>
      <c r="C71" s="1"/>
      <c r="D71" s="1"/>
      <c r="E71" s="1">
        <v>2</v>
      </c>
      <c r="F71" s="1"/>
      <c r="G71" s="1">
        <v>1</v>
      </c>
      <c r="H71" s="1"/>
      <c r="I71" s="1">
        <v>1</v>
      </c>
      <c r="J71" s="1">
        <v>1</v>
      </c>
      <c r="K71" s="1">
        <v>2</v>
      </c>
      <c r="L71" s="1">
        <f>B71+C71+D71+E71+F71+G71+H71+I71+J71+K71</f>
        <v>7</v>
      </c>
      <c r="M71" s="1">
        <f>L71</f>
        <v>7</v>
      </c>
      <c r="N71" s="26">
        <f>N63+L71</f>
        <v>44</v>
      </c>
    </row>
    <row r="72" spans="1:14" ht="13.5" customHeight="1">
      <c r="A72" s="25" t="s">
        <v>39</v>
      </c>
      <c r="B72" s="1"/>
      <c r="C72" s="1"/>
      <c r="D72" s="1"/>
      <c r="E72" s="1"/>
      <c r="F72" s="1"/>
      <c r="G72" s="1">
        <v>2</v>
      </c>
      <c r="H72" s="1">
        <v>4</v>
      </c>
      <c r="I72" s="1">
        <v>4</v>
      </c>
      <c r="J72" s="1">
        <v>11</v>
      </c>
      <c r="K72" s="1">
        <v>4</v>
      </c>
      <c r="L72" s="1">
        <f>B72+C72+D72+E72+F72+G72+H72+I72+J72+K72</f>
        <v>25</v>
      </c>
      <c r="M72" s="1">
        <f>L72</f>
        <v>25</v>
      </c>
      <c r="N72" s="26">
        <f>N64+L72</f>
        <v>77</v>
      </c>
    </row>
    <row r="73" spans="1:14" ht="13.5" customHeight="1">
      <c r="A73" s="28" t="s">
        <v>76</v>
      </c>
      <c r="B73" s="1">
        <f>SUM(B68:B72)</f>
        <v>2</v>
      </c>
      <c r="C73" s="1">
        <f t="shared" ref="C73" si="36">SUM(C68:C72)</f>
        <v>0.5</v>
      </c>
      <c r="D73" s="1">
        <f t="shared" ref="D73" si="37">SUM(D68:D72)</f>
        <v>0</v>
      </c>
      <c r="E73" s="1">
        <f t="shared" ref="E73" si="38">SUM(E68:E72)</f>
        <v>2</v>
      </c>
      <c r="F73" s="1">
        <f t="shared" ref="F73" si="39">SUM(F68:F72)</f>
        <v>0</v>
      </c>
      <c r="G73" s="1">
        <f t="shared" ref="G73" si="40">SUM(G68:G72)</f>
        <v>6</v>
      </c>
      <c r="H73" s="1">
        <f t="shared" ref="H73" si="41">SUM(H68:H72)</f>
        <v>6</v>
      </c>
      <c r="I73" s="1">
        <f t="shared" ref="I73" si="42">SUM(I68:I72)</f>
        <v>7</v>
      </c>
      <c r="J73" s="1">
        <f t="shared" ref="J73" si="43">SUM(J68:J72)</f>
        <v>17</v>
      </c>
      <c r="K73" s="1">
        <f t="shared" ref="K73" si="44">SUM(K68:K72)</f>
        <v>15</v>
      </c>
      <c r="L73" s="1">
        <f>SUM(L68:L72)</f>
        <v>55.5</v>
      </c>
      <c r="M73" s="1">
        <f>SUM(M68:M72)</f>
        <v>55.5</v>
      </c>
      <c r="N73" s="26">
        <f>SUM(N68:N72)</f>
        <v>251</v>
      </c>
    </row>
    <row r="74" spans="1:14" ht="13.5" customHeight="1" thickBot="1">
      <c r="A74" s="29" t="s">
        <v>77</v>
      </c>
      <c r="B74" s="21">
        <f>B73</f>
        <v>2</v>
      </c>
      <c r="C74" s="21">
        <f t="shared" ref="C74:K74" si="45">C73</f>
        <v>0.5</v>
      </c>
      <c r="D74" s="21">
        <f t="shared" si="45"/>
        <v>0</v>
      </c>
      <c r="E74" s="21">
        <f t="shared" si="45"/>
        <v>2</v>
      </c>
      <c r="F74" s="21">
        <f t="shared" si="45"/>
        <v>0</v>
      </c>
      <c r="G74" s="21">
        <f t="shared" si="45"/>
        <v>6</v>
      </c>
      <c r="H74" s="21">
        <f t="shared" si="45"/>
        <v>6</v>
      </c>
      <c r="I74" s="21">
        <f t="shared" si="45"/>
        <v>7</v>
      </c>
      <c r="J74" s="21">
        <f t="shared" si="45"/>
        <v>17</v>
      </c>
      <c r="K74" s="21">
        <f t="shared" si="45"/>
        <v>15</v>
      </c>
      <c r="L74" s="21">
        <f>L73</f>
        <v>55.5</v>
      </c>
      <c r="M74" s="21">
        <f>M73</f>
        <v>55.5</v>
      </c>
      <c r="N74" s="30"/>
    </row>
    <row r="75" spans="1:14" ht="13.5" customHeight="1">
      <c r="A75" s="31" t="s">
        <v>66</v>
      </c>
      <c r="B75" s="3">
        <v>1</v>
      </c>
      <c r="C75" s="3">
        <v>2</v>
      </c>
      <c r="D75" s="3">
        <v>3</v>
      </c>
      <c r="E75" s="3">
        <v>4</v>
      </c>
      <c r="F75" s="3">
        <v>5</v>
      </c>
      <c r="G75" s="3">
        <v>6</v>
      </c>
      <c r="H75" s="3">
        <v>7</v>
      </c>
      <c r="I75" s="3">
        <v>8</v>
      </c>
      <c r="J75" s="3">
        <v>9</v>
      </c>
      <c r="K75" s="3">
        <v>10</v>
      </c>
      <c r="L75" s="3" t="s">
        <v>51</v>
      </c>
      <c r="M75" s="3" t="s">
        <v>64</v>
      </c>
      <c r="N75" s="32" t="s">
        <v>34</v>
      </c>
    </row>
    <row r="76" spans="1:14" ht="13.5" customHeight="1">
      <c r="A76" s="25" t="s">
        <v>35</v>
      </c>
      <c r="B76" s="1">
        <v>3</v>
      </c>
      <c r="C76" s="1"/>
      <c r="D76" s="1"/>
      <c r="E76" s="1"/>
      <c r="F76" s="1"/>
      <c r="G76" s="1">
        <v>1</v>
      </c>
      <c r="H76" s="1">
        <v>0.5</v>
      </c>
      <c r="I76" s="1">
        <v>3</v>
      </c>
      <c r="J76" s="1">
        <v>6</v>
      </c>
      <c r="K76" s="1">
        <v>1</v>
      </c>
      <c r="L76" s="1">
        <f>B76+C76+D76+E76+F76+G76+H76+I76+J76+K76</f>
        <v>14.5</v>
      </c>
      <c r="M76" s="1">
        <f t="shared" ref="M76:M81" si="46">L76+M68</f>
        <v>22</v>
      </c>
      <c r="N76" s="26">
        <f>N68+L76</f>
        <v>61.5</v>
      </c>
    </row>
    <row r="77" spans="1:14" ht="13.5" customHeight="1">
      <c r="A77" s="25" t="s">
        <v>36</v>
      </c>
      <c r="B77" s="1"/>
      <c r="C77" s="1"/>
      <c r="D77" s="1">
        <v>2</v>
      </c>
      <c r="E77" s="1"/>
      <c r="F77" s="1"/>
      <c r="G77" s="1"/>
      <c r="H77" s="1">
        <v>4</v>
      </c>
      <c r="I77" s="1">
        <v>3</v>
      </c>
      <c r="J77" s="1">
        <v>2</v>
      </c>
      <c r="K77" s="1">
        <v>2</v>
      </c>
      <c r="L77" s="1">
        <f>B77+C77+D77+E77+F77+G77+H77+I77+J77+K77</f>
        <v>13</v>
      </c>
      <c r="M77" s="1">
        <f t="shared" si="46"/>
        <v>20</v>
      </c>
      <c r="N77" s="26">
        <f>N69+L77</f>
        <v>55</v>
      </c>
    </row>
    <row r="78" spans="1:14" ht="13.5" customHeight="1">
      <c r="A78" s="25" t="s">
        <v>37</v>
      </c>
      <c r="B78" s="1"/>
      <c r="C78" s="1"/>
      <c r="D78" s="1"/>
      <c r="E78" s="1"/>
      <c r="F78" s="1"/>
      <c r="G78" s="1">
        <v>1</v>
      </c>
      <c r="H78" s="1"/>
      <c r="I78" s="1">
        <v>1</v>
      </c>
      <c r="J78" s="1">
        <v>1</v>
      </c>
      <c r="K78" s="1">
        <v>2</v>
      </c>
      <c r="L78" s="1">
        <f>B78+C78+D78+E78+F78+G78+H78+I78+J78+K78</f>
        <v>5</v>
      </c>
      <c r="M78" s="1">
        <f t="shared" si="46"/>
        <v>14</v>
      </c>
      <c r="N78" s="26">
        <f>N70+L78</f>
        <v>46</v>
      </c>
    </row>
    <row r="79" spans="1:14" ht="13.5" customHeight="1">
      <c r="A79" s="25" t="s">
        <v>38</v>
      </c>
      <c r="B79" s="1"/>
      <c r="C79" s="1"/>
      <c r="D79" s="1"/>
      <c r="E79" s="1">
        <v>2</v>
      </c>
      <c r="F79" s="1"/>
      <c r="G79" s="1"/>
      <c r="H79" s="1"/>
      <c r="I79" s="1"/>
      <c r="J79" s="1"/>
      <c r="K79" s="1">
        <v>2</v>
      </c>
      <c r="L79" s="1">
        <f>B79+C79+D79+E79+F79+G79+H79+I79+J79+K79</f>
        <v>4</v>
      </c>
      <c r="M79" s="1">
        <f t="shared" si="46"/>
        <v>11</v>
      </c>
      <c r="N79" s="26">
        <f>N71+L79</f>
        <v>48</v>
      </c>
    </row>
    <row r="80" spans="1:14" ht="13.5" customHeight="1">
      <c r="A80" s="25" t="s">
        <v>39</v>
      </c>
      <c r="B80" s="1"/>
      <c r="C80" s="1"/>
      <c r="D80" s="1"/>
      <c r="E80" s="1"/>
      <c r="F80" s="1"/>
      <c r="G80" s="1"/>
      <c r="H80" s="1"/>
      <c r="I80" s="1"/>
      <c r="J80" s="1"/>
      <c r="K80" s="1"/>
      <c r="L80" s="1">
        <f>B80+C80+D80+E80+F80+G80+H80+I80+J80+K80</f>
        <v>0</v>
      </c>
      <c r="M80" s="1">
        <f t="shared" si="46"/>
        <v>25</v>
      </c>
      <c r="N80" s="26">
        <f>N72+L80</f>
        <v>77</v>
      </c>
    </row>
    <row r="81" spans="1:14" ht="13.5" customHeight="1">
      <c r="A81" s="28" t="s">
        <v>76</v>
      </c>
      <c r="B81" s="1">
        <f>SUM(B76:B80)</f>
        <v>3</v>
      </c>
      <c r="C81" s="1">
        <f t="shared" ref="C81" si="47">SUM(C76:C80)</f>
        <v>0</v>
      </c>
      <c r="D81" s="1">
        <f t="shared" ref="D81" si="48">SUM(D76:D80)</f>
        <v>2</v>
      </c>
      <c r="E81" s="1">
        <f t="shared" ref="E81" si="49">SUM(E76:E80)</f>
        <v>2</v>
      </c>
      <c r="F81" s="1">
        <f t="shared" ref="F81" si="50">SUM(F76:F80)</f>
        <v>0</v>
      </c>
      <c r="G81" s="1">
        <f t="shared" ref="G81" si="51">SUM(G76:G80)</f>
        <v>2</v>
      </c>
      <c r="H81" s="1">
        <f t="shared" ref="H81" si="52">SUM(H76:H80)</f>
        <v>4.5</v>
      </c>
      <c r="I81" s="1">
        <f t="shared" ref="I81" si="53">SUM(I76:I80)</f>
        <v>7</v>
      </c>
      <c r="J81" s="1">
        <f t="shared" ref="J81" si="54">SUM(J76:J80)</f>
        <v>9</v>
      </c>
      <c r="K81" s="1">
        <f t="shared" ref="K81" si="55">SUM(K76:K80)</f>
        <v>7</v>
      </c>
      <c r="L81" s="1">
        <f>L76+L77+L78+L79+L80</f>
        <v>36.5</v>
      </c>
      <c r="M81" s="1">
        <f t="shared" si="46"/>
        <v>92</v>
      </c>
      <c r="N81" s="26">
        <f>SUM(N76:N80)</f>
        <v>287.5</v>
      </c>
    </row>
    <row r="82" spans="1:14" ht="13.5" customHeight="1" thickBot="1">
      <c r="A82" s="29" t="s">
        <v>77</v>
      </c>
      <c r="B82" s="21">
        <f>B74+B81</f>
        <v>5</v>
      </c>
      <c r="C82" s="21">
        <f t="shared" ref="C82:K82" si="56">C74+C81</f>
        <v>0.5</v>
      </c>
      <c r="D82" s="21">
        <f t="shared" si="56"/>
        <v>2</v>
      </c>
      <c r="E82" s="21">
        <f t="shared" si="56"/>
        <v>4</v>
      </c>
      <c r="F82" s="21">
        <f t="shared" si="56"/>
        <v>0</v>
      </c>
      <c r="G82" s="21">
        <f t="shared" si="56"/>
        <v>8</v>
      </c>
      <c r="H82" s="21">
        <f t="shared" si="56"/>
        <v>10.5</v>
      </c>
      <c r="I82" s="21">
        <f t="shared" si="56"/>
        <v>14</v>
      </c>
      <c r="J82" s="21">
        <f t="shared" si="56"/>
        <v>26</v>
      </c>
      <c r="K82" s="21">
        <f t="shared" si="56"/>
        <v>22</v>
      </c>
      <c r="L82" s="21">
        <f>L74+L81</f>
        <v>92</v>
      </c>
      <c r="M82" s="21">
        <f>M74+M81</f>
        <v>147.5</v>
      </c>
      <c r="N82" s="30"/>
    </row>
    <row r="83" spans="1:14" ht="13.5" customHeight="1">
      <c r="A83" s="31" t="s">
        <v>67</v>
      </c>
      <c r="B83" s="3">
        <v>1</v>
      </c>
      <c r="C83" s="3">
        <v>2</v>
      </c>
      <c r="D83" s="3">
        <v>3</v>
      </c>
      <c r="E83" s="3">
        <v>4</v>
      </c>
      <c r="F83" s="3">
        <v>5</v>
      </c>
      <c r="G83" s="3">
        <v>6</v>
      </c>
      <c r="H83" s="3">
        <v>7</v>
      </c>
      <c r="I83" s="3">
        <v>8</v>
      </c>
      <c r="J83" s="3">
        <v>9</v>
      </c>
      <c r="K83" s="3">
        <v>10</v>
      </c>
      <c r="L83" s="3" t="s">
        <v>52</v>
      </c>
      <c r="M83" s="3" t="s">
        <v>64</v>
      </c>
      <c r="N83" s="32" t="s">
        <v>34</v>
      </c>
    </row>
    <row r="84" spans="1:14" ht="13.5" customHeight="1">
      <c r="A84" s="25" t="s">
        <v>35</v>
      </c>
      <c r="B84" s="1"/>
      <c r="C84" s="1"/>
      <c r="D84" s="1"/>
      <c r="E84" s="1"/>
      <c r="F84" s="1"/>
      <c r="G84" s="1"/>
      <c r="H84" s="1"/>
      <c r="I84" s="1"/>
      <c r="J84" s="1"/>
      <c r="K84" s="1"/>
      <c r="L84" s="1">
        <f>B84+C84+D84+E84+F84+G84+H84+I84+J84+K84</f>
        <v>0</v>
      </c>
      <c r="M84" s="1">
        <f t="shared" ref="M84:M89" si="57">L84+M76</f>
        <v>22</v>
      </c>
      <c r="N84" s="26">
        <f>N76+L84</f>
        <v>61.5</v>
      </c>
    </row>
    <row r="85" spans="1:14" ht="13.5" customHeight="1">
      <c r="A85" s="25" t="s">
        <v>36</v>
      </c>
      <c r="B85" s="1"/>
      <c r="C85" s="1"/>
      <c r="D85" s="1"/>
      <c r="E85" s="1"/>
      <c r="F85" s="1"/>
      <c r="G85" s="1"/>
      <c r="H85" s="1"/>
      <c r="I85" s="1"/>
      <c r="J85" s="1"/>
      <c r="K85" s="1"/>
      <c r="L85" s="1">
        <f>B85+C85+D85+E85+F85+G85+H85+I85+J85+K85</f>
        <v>0</v>
      </c>
      <c r="M85" s="1">
        <f t="shared" si="57"/>
        <v>20</v>
      </c>
      <c r="N85" s="26">
        <f>N77+L85</f>
        <v>55</v>
      </c>
    </row>
    <row r="86" spans="1:14" ht="13.5" customHeight="1">
      <c r="A86" s="25" t="s">
        <v>37</v>
      </c>
      <c r="B86" s="1"/>
      <c r="C86" s="1"/>
      <c r="D86" s="1"/>
      <c r="E86" s="1"/>
      <c r="F86" s="1"/>
      <c r="G86" s="1"/>
      <c r="H86" s="1"/>
      <c r="I86" s="1"/>
      <c r="J86" s="1"/>
      <c r="K86" s="1"/>
      <c r="L86" s="1">
        <f>B86+C86+D86+E86+F86+G86+H86+I86+J86+K86</f>
        <v>0</v>
      </c>
      <c r="M86" s="1">
        <f t="shared" si="57"/>
        <v>14</v>
      </c>
      <c r="N86" s="26">
        <f>N78+L86</f>
        <v>46</v>
      </c>
    </row>
    <row r="87" spans="1:14" ht="13.5" customHeight="1">
      <c r="A87" s="25" t="s">
        <v>38</v>
      </c>
      <c r="B87" s="1"/>
      <c r="C87" s="1"/>
      <c r="D87" s="1"/>
      <c r="E87" s="1"/>
      <c r="F87" s="1"/>
      <c r="G87" s="1"/>
      <c r="H87" s="1"/>
      <c r="I87" s="1"/>
      <c r="J87" s="1"/>
      <c r="K87" s="1"/>
      <c r="L87" s="1">
        <f>B87+C87+D87+E87+F87+G87+H87+I87+J87+K87</f>
        <v>0</v>
      </c>
      <c r="M87" s="1">
        <f t="shared" si="57"/>
        <v>11</v>
      </c>
      <c r="N87" s="26">
        <f>N79+L87</f>
        <v>48</v>
      </c>
    </row>
    <row r="88" spans="1:14" ht="13.5" customHeight="1">
      <c r="A88" s="25" t="s">
        <v>39</v>
      </c>
      <c r="B88" s="1"/>
      <c r="C88" s="1"/>
      <c r="D88" s="1"/>
      <c r="E88" s="1"/>
      <c r="F88" s="1"/>
      <c r="G88" s="1"/>
      <c r="H88" s="1"/>
      <c r="I88" s="1"/>
      <c r="J88" s="1"/>
      <c r="K88" s="1"/>
      <c r="L88" s="1">
        <f>B88+C88+D88+E88+F88+G88+H88+I88+J88+K88</f>
        <v>0</v>
      </c>
      <c r="M88" s="1">
        <f t="shared" si="57"/>
        <v>25</v>
      </c>
      <c r="N88" s="26">
        <f>N80+L88</f>
        <v>77</v>
      </c>
    </row>
    <row r="89" spans="1:14" ht="13.5" customHeight="1">
      <c r="A89" s="28" t="s">
        <v>76</v>
      </c>
      <c r="B89" s="1">
        <f>SUM(B84:B88)</f>
        <v>0</v>
      </c>
      <c r="C89" s="1">
        <f t="shared" ref="C89" si="58">SUM(C84:C88)</f>
        <v>0</v>
      </c>
      <c r="D89" s="1">
        <f t="shared" ref="D89" si="59">SUM(D84:D88)</f>
        <v>0</v>
      </c>
      <c r="E89" s="1">
        <f t="shared" ref="E89" si="60">SUM(E84:E88)</f>
        <v>0</v>
      </c>
      <c r="F89" s="1">
        <f t="shared" ref="F89" si="61">SUM(F84:F88)</f>
        <v>0</v>
      </c>
      <c r="G89" s="1">
        <f t="shared" ref="G89" si="62">SUM(G84:G88)</f>
        <v>0</v>
      </c>
      <c r="H89" s="1">
        <f t="shared" ref="H89" si="63">SUM(H84:H88)</f>
        <v>0</v>
      </c>
      <c r="I89" s="1">
        <f t="shared" ref="I89" si="64">SUM(I84:I88)</f>
        <v>0</v>
      </c>
      <c r="J89" s="1">
        <f t="shared" ref="J89" si="65">SUM(J84:J88)</f>
        <v>0</v>
      </c>
      <c r="K89" s="1">
        <f t="shared" ref="K89" si="66">SUM(K84:K88)</f>
        <v>0</v>
      </c>
      <c r="L89" s="1">
        <f>L84+L85+L86+L87+L88</f>
        <v>0</v>
      </c>
      <c r="M89" s="1">
        <f t="shared" si="57"/>
        <v>92</v>
      </c>
      <c r="N89" s="26">
        <f>SUM(N84:N88)</f>
        <v>287.5</v>
      </c>
    </row>
    <row r="90" spans="1:14" ht="13.5" customHeight="1" thickBot="1">
      <c r="A90" s="29" t="s">
        <v>77</v>
      </c>
      <c r="B90" s="21">
        <f>B82+B89</f>
        <v>5</v>
      </c>
      <c r="C90" s="21">
        <f t="shared" ref="C90:K90" si="67">C82+C89</f>
        <v>0.5</v>
      </c>
      <c r="D90" s="21">
        <f t="shared" si="67"/>
        <v>2</v>
      </c>
      <c r="E90" s="21">
        <f t="shared" si="67"/>
        <v>4</v>
      </c>
      <c r="F90" s="21">
        <f t="shared" si="67"/>
        <v>0</v>
      </c>
      <c r="G90" s="21">
        <f t="shared" si="67"/>
        <v>8</v>
      </c>
      <c r="H90" s="21">
        <f t="shared" si="67"/>
        <v>10.5</v>
      </c>
      <c r="I90" s="21">
        <f t="shared" si="67"/>
        <v>14</v>
      </c>
      <c r="J90" s="21">
        <f t="shared" si="67"/>
        <v>26</v>
      </c>
      <c r="K90" s="21">
        <f t="shared" si="67"/>
        <v>22</v>
      </c>
      <c r="L90" s="21">
        <f>L82+L89</f>
        <v>92</v>
      </c>
      <c r="M90" s="21">
        <f>M82+M89</f>
        <v>239.5</v>
      </c>
      <c r="N90" s="30"/>
    </row>
    <row r="91" spans="1:14" ht="13.5" customHeight="1">
      <c r="A91" s="31" t="s">
        <v>68</v>
      </c>
      <c r="B91" s="3">
        <v>1</v>
      </c>
      <c r="C91" s="3">
        <v>2</v>
      </c>
      <c r="D91" s="3">
        <v>3</v>
      </c>
      <c r="E91" s="3">
        <v>4</v>
      </c>
      <c r="F91" s="3">
        <v>5</v>
      </c>
      <c r="G91" s="3">
        <v>6</v>
      </c>
      <c r="H91" s="3">
        <v>7</v>
      </c>
      <c r="I91" s="3">
        <v>8</v>
      </c>
      <c r="J91" s="3">
        <v>9</v>
      </c>
      <c r="K91" s="3">
        <v>10</v>
      </c>
      <c r="L91" s="3" t="s">
        <v>53</v>
      </c>
      <c r="M91" s="3" t="s">
        <v>64</v>
      </c>
      <c r="N91" s="32" t="s">
        <v>34</v>
      </c>
    </row>
    <row r="92" spans="1:14" ht="13.5" customHeight="1">
      <c r="A92" s="25" t="s">
        <v>35</v>
      </c>
      <c r="B92" s="1"/>
      <c r="C92" s="1"/>
      <c r="D92" s="1"/>
      <c r="E92" s="1"/>
      <c r="F92" s="1"/>
      <c r="G92" s="1"/>
      <c r="H92" s="1"/>
      <c r="I92" s="1"/>
      <c r="J92" s="1"/>
      <c r="K92" s="1"/>
      <c r="L92" s="1">
        <f>B92+C92+D92+E92+F92+G92+H92+I92+J92+K92</f>
        <v>0</v>
      </c>
      <c r="M92" s="1">
        <f t="shared" ref="M92:M97" si="68">L92+M84</f>
        <v>22</v>
      </c>
      <c r="N92" s="26">
        <f>N84+L92</f>
        <v>61.5</v>
      </c>
    </row>
    <row r="93" spans="1:14" ht="13.5" customHeight="1">
      <c r="A93" s="25" t="s">
        <v>36</v>
      </c>
      <c r="B93" s="1"/>
      <c r="C93" s="1"/>
      <c r="D93" s="1"/>
      <c r="E93" s="1"/>
      <c r="F93" s="1"/>
      <c r="G93" s="1"/>
      <c r="H93" s="1"/>
      <c r="I93" s="1"/>
      <c r="J93" s="1"/>
      <c r="K93" s="1"/>
      <c r="L93" s="1">
        <f>B93+C93+D93+E93+F93+G93+H93+I93+J93+K93</f>
        <v>0</v>
      </c>
      <c r="M93" s="1">
        <f t="shared" si="68"/>
        <v>20</v>
      </c>
      <c r="N93" s="26">
        <f>N85+L93</f>
        <v>55</v>
      </c>
    </row>
    <row r="94" spans="1:14" ht="13.5" customHeight="1">
      <c r="A94" s="25" t="s">
        <v>37</v>
      </c>
      <c r="B94" s="1"/>
      <c r="C94" s="1"/>
      <c r="D94" s="1"/>
      <c r="E94" s="1"/>
      <c r="F94" s="1"/>
      <c r="G94" s="1"/>
      <c r="H94" s="1"/>
      <c r="I94" s="1"/>
      <c r="J94" s="1"/>
      <c r="K94" s="1"/>
      <c r="L94" s="1">
        <f>B94+C94+D94+E94+F94+G94+H94+I94+J94+K94</f>
        <v>0</v>
      </c>
      <c r="M94" s="1">
        <f t="shared" si="68"/>
        <v>14</v>
      </c>
      <c r="N94" s="26">
        <f>N86+L94</f>
        <v>46</v>
      </c>
    </row>
    <row r="95" spans="1:14" ht="13.5" customHeight="1">
      <c r="A95" s="25" t="s">
        <v>38</v>
      </c>
      <c r="B95" s="1"/>
      <c r="C95" s="1"/>
      <c r="D95" s="1"/>
      <c r="E95" s="1"/>
      <c r="F95" s="1"/>
      <c r="G95" s="1"/>
      <c r="H95" s="1"/>
      <c r="I95" s="1"/>
      <c r="J95" s="1"/>
      <c r="K95" s="1"/>
      <c r="L95" s="1">
        <f>B95+C95+D95+E95+F95+G95+H95+I95+J95+K95</f>
        <v>0</v>
      </c>
      <c r="M95" s="1">
        <f t="shared" si="68"/>
        <v>11</v>
      </c>
      <c r="N95" s="26">
        <f>N87+L95</f>
        <v>48</v>
      </c>
    </row>
    <row r="96" spans="1:14" ht="13.5" customHeight="1">
      <c r="A96" s="25" t="s">
        <v>39</v>
      </c>
      <c r="B96" s="1"/>
      <c r="C96" s="1"/>
      <c r="D96" s="1"/>
      <c r="E96" s="1"/>
      <c r="F96" s="1"/>
      <c r="G96" s="1"/>
      <c r="H96" s="1"/>
      <c r="I96" s="1"/>
      <c r="J96" s="1"/>
      <c r="K96" s="1"/>
      <c r="L96" s="1">
        <f>B96+C96+D96+E96+F96+G96+H96+I96+J96+K96</f>
        <v>0</v>
      </c>
      <c r="M96" s="1">
        <f t="shared" si="68"/>
        <v>25</v>
      </c>
      <c r="N96" s="26">
        <f>N88+L96</f>
        <v>77</v>
      </c>
    </row>
    <row r="97" spans="1:14" ht="13.5" customHeight="1">
      <c r="A97" s="28" t="s">
        <v>76</v>
      </c>
      <c r="B97" s="1">
        <f>SUM(B92:B96)</f>
        <v>0</v>
      </c>
      <c r="C97" s="1">
        <f t="shared" ref="C97" si="69">SUM(C92:C96)</f>
        <v>0</v>
      </c>
      <c r="D97" s="1">
        <f t="shared" ref="D97" si="70">SUM(D92:D96)</f>
        <v>0</v>
      </c>
      <c r="E97" s="1">
        <f t="shared" ref="E97" si="71">SUM(E92:E96)</f>
        <v>0</v>
      </c>
      <c r="F97" s="1">
        <f t="shared" ref="F97" si="72">SUM(F92:F96)</f>
        <v>0</v>
      </c>
      <c r="G97" s="1">
        <f t="shared" ref="G97" si="73">SUM(G92:G96)</f>
        <v>0</v>
      </c>
      <c r="H97" s="1">
        <f t="shared" ref="H97" si="74">SUM(H92:H96)</f>
        <v>0</v>
      </c>
      <c r="I97" s="1">
        <f t="shared" ref="I97" si="75">SUM(I92:I96)</f>
        <v>0</v>
      </c>
      <c r="J97" s="1">
        <f t="shared" ref="J97" si="76">SUM(J92:J96)</f>
        <v>0</v>
      </c>
      <c r="K97" s="1">
        <f t="shared" ref="K97" si="77">SUM(K92:K96)</f>
        <v>0</v>
      </c>
      <c r="L97" s="1">
        <f>L92+L93+L94+L95+L96</f>
        <v>0</v>
      </c>
      <c r="M97" s="1">
        <f t="shared" si="68"/>
        <v>92</v>
      </c>
      <c r="N97" s="26">
        <f>SUM(N92:N96)</f>
        <v>287.5</v>
      </c>
    </row>
    <row r="98" spans="1:14" ht="13.5" customHeight="1" thickBot="1">
      <c r="A98" s="29" t="s">
        <v>77</v>
      </c>
      <c r="B98" s="21">
        <f>B90+B97</f>
        <v>5</v>
      </c>
      <c r="C98" s="21">
        <f t="shared" ref="C98:K98" si="78">C90+C97</f>
        <v>0.5</v>
      </c>
      <c r="D98" s="21">
        <f t="shared" si="78"/>
        <v>2</v>
      </c>
      <c r="E98" s="21">
        <f t="shared" si="78"/>
        <v>4</v>
      </c>
      <c r="F98" s="21">
        <f t="shared" si="78"/>
        <v>0</v>
      </c>
      <c r="G98" s="21">
        <f t="shared" si="78"/>
        <v>8</v>
      </c>
      <c r="H98" s="21">
        <f t="shared" si="78"/>
        <v>10.5</v>
      </c>
      <c r="I98" s="21">
        <f t="shared" si="78"/>
        <v>14</v>
      </c>
      <c r="J98" s="21">
        <f t="shared" si="78"/>
        <v>26</v>
      </c>
      <c r="K98" s="21">
        <f t="shared" si="78"/>
        <v>22</v>
      </c>
      <c r="L98" s="21">
        <f>L90+L97</f>
        <v>92</v>
      </c>
      <c r="M98" s="21">
        <f>M90+M97</f>
        <v>331.5</v>
      </c>
      <c r="N98" s="30"/>
    </row>
    <row r="99" spans="1:14" ht="13.5" customHeight="1">
      <c r="A99" s="31" t="s">
        <v>69</v>
      </c>
      <c r="B99" s="3">
        <v>1</v>
      </c>
      <c r="C99" s="3">
        <v>2</v>
      </c>
      <c r="D99" s="3">
        <v>3</v>
      </c>
      <c r="E99" s="3">
        <v>4</v>
      </c>
      <c r="F99" s="3">
        <v>5</v>
      </c>
      <c r="G99" s="3">
        <v>6</v>
      </c>
      <c r="H99" s="3">
        <v>7</v>
      </c>
      <c r="I99" s="3">
        <v>8</v>
      </c>
      <c r="J99" s="3">
        <v>9</v>
      </c>
      <c r="K99" s="3">
        <v>10</v>
      </c>
      <c r="L99" s="3" t="s">
        <v>70</v>
      </c>
      <c r="M99" s="3" t="s">
        <v>64</v>
      </c>
      <c r="N99" s="32" t="s">
        <v>34</v>
      </c>
    </row>
    <row r="100" spans="1:14" ht="13.5" customHeight="1">
      <c r="A100" s="25" t="s">
        <v>35</v>
      </c>
      <c r="B100" s="1"/>
      <c r="C100" s="1"/>
      <c r="D100" s="1"/>
      <c r="E100" s="1"/>
      <c r="F100" s="1"/>
      <c r="G100" s="1"/>
      <c r="H100" s="1"/>
      <c r="I100" s="1"/>
      <c r="J100" s="1"/>
      <c r="K100" s="1"/>
      <c r="L100" s="1">
        <f>B100+C100+D100+E100+F100+G100+H100+I100+J100+K100</f>
        <v>0</v>
      </c>
      <c r="M100" s="1">
        <f t="shared" ref="M100:M105" si="79">L100+M92</f>
        <v>22</v>
      </c>
      <c r="N100" s="26">
        <f>N92+L100</f>
        <v>61.5</v>
      </c>
    </row>
    <row r="101" spans="1:14" ht="13.5" customHeight="1">
      <c r="A101" s="25" t="s">
        <v>36</v>
      </c>
      <c r="B101" s="1"/>
      <c r="C101" s="1"/>
      <c r="D101" s="1"/>
      <c r="E101" s="1"/>
      <c r="F101" s="1"/>
      <c r="G101" s="1"/>
      <c r="H101" s="1"/>
      <c r="I101" s="1"/>
      <c r="J101" s="1"/>
      <c r="K101" s="1"/>
      <c r="L101" s="1">
        <f>B101+C101+D101+E101+F101+G101+H101+I101+J101+K101</f>
        <v>0</v>
      </c>
      <c r="M101" s="1">
        <f t="shared" si="79"/>
        <v>20</v>
      </c>
      <c r="N101" s="26">
        <f>N93+L101</f>
        <v>55</v>
      </c>
    </row>
    <row r="102" spans="1:14" ht="13.5" customHeight="1">
      <c r="A102" s="25" t="s">
        <v>37</v>
      </c>
      <c r="B102" s="1"/>
      <c r="C102" s="1"/>
      <c r="D102" s="1"/>
      <c r="E102" s="1"/>
      <c r="F102" s="1"/>
      <c r="G102" s="1"/>
      <c r="H102" s="1"/>
      <c r="I102" s="1"/>
      <c r="J102" s="1"/>
      <c r="K102" s="1"/>
      <c r="L102" s="1">
        <f>B102+C102+D102+E102+F102+G102+H102+I102+J102+K102</f>
        <v>0</v>
      </c>
      <c r="M102" s="1">
        <f t="shared" si="79"/>
        <v>14</v>
      </c>
      <c r="N102" s="26">
        <f>N94+L102</f>
        <v>46</v>
      </c>
    </row>
    <row r="103" spans="1:14" ht="13.5" customHeight="1">
      <c r="A103" s="25" t="s">
        <v>38</v>
      </c>
      <c r="B103" s="1"/>
      <c r="C103" s="1"/>
      <c r="D103" s="1"/>
      <c r="E103" s="1"/>
      <c r="F103" s="1"/>
      <c r="G103" s="1"/>
      <c r="H103" s="1"/>
      <c r="I103" s="1"/>
      <c r="J103" s="1"/>
      <c r="K103" s="1"/>
      <c r="L103" s="1">
        <f>B103+C103+D103+E103+F103+G103+H103+I103+J103+K103</f>
        <v>0</v>
      </c>
      <c r="M103" s="1">
        <f t="shared" si="79"/>
        <v>11</v>
      </c>
      <c r="N103" s="26">
        <f>N95+L103</f>
        <v>48</v>
      </c>
    </row>
    <row r="104" spans="1:14" ht="13.5" customHeight="1">
      <c r="A104" s="25" t="s">
        <v>39</v>
      </c>
      <c r="B104" s="1"/>
      <c r="C104" s="1"/>
      <c r="D104" s="1"/>
      <c r="E104" s="1"/>
      <c r="F104" s="1"/>
      <c r="G104" s="1"/>
      <c r="H104" s="1"/>
      <c r="I104" s="1"/>
      <c r="J104" s="1"/>
      <c r="K104" s="1"/>
      <c r="L104" s="1">
        <f>B104+C104+D104+E104+F104+G104+H104+I104+J104+K104</f>
        <v>0</v>
      </c>
      <c r="M104" s="1">
        <f t="shared" si="79"/>
        <v>25</v>
      </c>
      <c r="N104" s="26">
        <f>N96+L104</f>
        <v>77</v>
      </c>
    </row>
    <row r="105" spans="1:14" ht="13.5" customHeight="1">
      <c r="A105" s="28" t="s">
        <v>76</v>
      </c>
      <c r="B105" s="1">
        <f>SUM(B100:B104)</f>
        <v>0</v>
      </c>
      <c r="C105" s="1">
        <f t="shared" ref="C105" si="80">SUM(C100:C104)</f>
        <v>0</v>
      </c>
      <c r="D105" s="1">
        <f t="shared" ref="D105" si="81">SUM(D100:D104)</f>
        <v>0</v>
      </c>
      <c r="E105" s="1">
        <f t="shared" ref="E105" si="82">SUM(E100:E104)</f>
        <v>0</v>
      </c>
      <c r="F105" s="1">
        <f t="shared" ref="F105" si="83">SUM(F100:F104)</f>
        <v>0</v>
      </c>
      <c r="G105" s="1">
        <f t="shared" ref="G105" si="84">SUM(G100:G104)</f>
        <v>0</v>
      </c>
      <c r="H105" s="1">
        <f t="shared" ref="H105" si="85">SUM(H100:H104)</f>
        <v>0</v>
      </c>
      <c r="I105" s="1">
        <f t="shared" ref="I105" si="86">SUM(I100:I104)</f>
        <v>0</v>
      </c>
      <c r="J105" s="1">
        <f t="shared" ref="J105" si="87">SUM(J100:J104)</f>
        <v>0</v>
      </c>
      <c r="K105" s="1">
        <f t="shared" ref="K105" si="88">SUM(K100:K104)</f>
        <v>0</v>
      </c>
      <c r="L105" s="1">
        <f>L100+L101+L102+L103+L104</f>
        <v>0</v>
      </c>
      <c r="M105" s="1">
        <f t="shared" si="79"/>
        <v>92</v>
      </c>
      <c r="N105" s="26">
        <f>SUM(N100:N104)</f>
        <v>287.5</v>
      </c>
    </row>
    <row r="106" spans="1:14" ht="13.5" customHeight="1" thickBot="1">
      <c r="A106" s="29" t="s">
        <v>77</v>
      </c>
      <c r="B106" s="21">
        <f>B98+B105</f>
        <v>5</v>
      </c>
      <c r="C106" s="21">
        <f t="shared" ref="C106:K106" si="89">C98+C105</f>
        <v>0.5</v>
      </c>
      <c r="D106" s="21">
        <f t="shared" si="89"/>
        <v>2</v>
      </c>
      <c r="E106" s="21">
        <f t="shared" si="89"/>
        <v>4</v>
      </c>
      <c r="F106" s="21">
        <f t="shared" si="89"/>
        <v>0</v>
      </c>
      <c r="G106" s="21">
        <f t="shared" si="89"/>
        <v>8</v>
      </c>
      <c r="H106" s="21">
        <f t="shared" si="89"/>
        <v>10.5</v>
      </c>
      <c r="I106" s="21">
        <f t="shared" si="89"/>
        <v>14</v>
      </c>
      <c r="J106" s="21">
        <f t="shared" si="89"/>
        <v>26</v>
      </c>
      <c r="K106" s="21">
        <f t="shared" si="89"/>
        <v>22</v>
      </c>
      <c r="L106" s="21">
        <f>L98+L105</f>
        <v>92</v>
      </c>
      <c r="M106" s="21">
        <f>M98+M105</f>
        <v>423.5</v>
      </c>
      <c r="N106" s="30"/>
    </row>
    <row r="107" spans="1:14">
      <c r="A107" s="7"/>
      <c r="B107" s="5"/>
      <c r="C107" s="5"/>
      <c r="D107" s="5"/>
      <c r="E107" s="5"/>
      <c r="F107" s="5"/>
      <c r="G107" s="5"/>
      <c r="H107" s="5"/>
      <c r="I107" s="5"/>
      <c r="J107" s="5"/>
      <c r="K107" s="5"/>
      <c r="L107" s="5"/>
      <c r="M107" s="5"/>
      <c r="N107" s="5"/>
    </row>
    <row r="108" spans="1:14">
      <c r="A108" s="33" t="s">
        <v>40</v>
      </c>
      <c r="B108" s="34"/>
      <c r="C108" s="34"/>
      <c r="D108" s="34"/>
      <c r="E108" s="34"/>
      <c r="F108" s="34"/>
      <c r="G108" s="34"/>
      <c r="H108" s="34"/>
      <c r="I108" s="34"/>
      <c r="J108" s="34"/>
      <c r="K108" s="34"/>
      <c r="L108" s="34"/>
      <c r="M108" s="34"/>
      <c r="N108" s="34"/>
    </row>
    <row r="109" spans="1:14">
      <c r="A109" s="35"/>
      <c r="B109" s="35"/>
      <c r="C109" s="35"/>
      <c r="D109" s="35"/>
      <c r="E109" s="35"/>
      <c r="F109" s="35"/>
      <c r="G109" s="35"/>
      <c r="H109" s="35"/>
      <c r="I109" s="35"/>
      <c r="J109" s="35"/>
      <c r="K109" s="35"/>
      <c r="L109" s="35"/>
      <c r="M109" s="35"/>
      <c r="N109" s="35"/>
    </row>
    <row r="110" spans="1:14">
      <c r="A110" s="36" t="s">
        <v>71</v>
      </c>
      <c r="B110" s="37"/>
      <c r="C110" s="37"/>
      <c r="D110" s="37"/>
      <c r="E110" s="37"/>
      <c r="F110" s="37"/>
      <c r="G110" s="37"/>
      <c r="H110" s="37"/>
      <c r="I110" s="37"/>
      <c r="J110" s="37"/>
      <c r="K110" s="37"/>
      <c r="L110" s="37"/>
      <c r="M110" s="37"/>
      <c r="N110" s="38"/>
    </row>
    <row r="111" spans="1:14" ht="45.75" customHeight="1">
      <c r="A111" s="39"/>
      <c r="B111" s="40"/>
      <c r="C111" s="40"/>
      <c r="D111" s="40"/>
      <c r="E111" s="40"/>
      <c r="F111" s="40"/>
      <c r="G111" s="40"/>
      <c r="H111" s="40"/>
      <c r="I111" s="40"/>
      <c r="J111" s="40"/>
      <c r="K111" s="40"/>
      <c r="L111" s="40"/>
      <c r="M111" s="40"/>
      <c r="N111" s="41"/>
    </row>
    <row r="112" spans="1:14">
      <c r="A112" s="51" t="s">
        <v>46</v>
      </c>
      <c r="B112" s="52"/>
      <c r="C112" s="52"/>
      <c r="D112" s="52"/>
      <c r="E112" s="52"/>
      <c r="F112" s="52"/>
      <c r="G112" s="52"/>
      <c r="H112" s="52"/>
      <c r="I112" s="52"/>
      <c r="J112" s="52"/>
      <c r="K112" s="52"/>
      <c r="L112" s="52"/>
      <c r="M112" s="52"/>
      <c r="N112" s="53"/>
    </row>
    <row r="113" spans="1:14">
      <c r="A113" s="54"/>
      <c r="B113" s="54"/>
      <c r="C113" s="54"/>
      <c r="D113" s="54"/>
      <c r="E113" s="54"/>
      <c r="F113" s="54"/>
      <c r="G113" s="54"/>
      <c r="H113" s="54"/>
      <c r="I113" s="54"/>
      <c r="J113" s="54"/>
      <c r="K113" s="54"/>
      <c r="L113" s="54"/>
      <c r="M113" s="54"/>
      <c r="N113" s="34"/>
    </row>
    <row r="114" spans="1:14">
      <c r="A114" s="33" t="s">
        <v>41</v>
      </c>
      <c r="B114" s="34"/>
      <c r="C114" s="34"/>
      <c r="D114" s="34"/>
      <c r="E114" s="34"/>
      <c r="F114" s="34"/>
      <c r="G114" s="34"/>
      <c r="H114" s="34"/>
      <c r="I114" s="34"/>
      <c r="J114" s="34"/>
      <c r="K114" s="34"/>
      <c r="L114" s="34"/>
      <c r="M114" s="34"/>
      <c r="N114" s="34"/>
    </row>
    <row r="115" spans="1:14">
      <c r="A115" s="35"/>
      <c r="B115" s="35"/>
      <c r="C115" s="35"/>
      <c r="D115" s="35"/>
      <c r="E115" s="35"/>
      <c r="F115" s="35"/>
      <c r="G115" s="35"/>
      <c r="H115" s="35"/>
      <c r="I115" s="35"/>
      <c r="J115" s="35"/>
      <c r="K115" s="35"/>
      <c r="L115" s="35"/>
      <c r="M115" s="35"/>
      <c r="N115" s="35"/>
    </row>
    <row r="116" spans="1:14">
      <c r="A116" s="36" t="s">
        <v>75</v>
      </c>
      <c r="B116" s="37"/>
      <c r="C116" s="37"/>
      <c r="D116" s="37"/>
      <c r="E116" s="37"/>
      <c r="F116" s="37"/>
      <c r="G116" s="37"/>
      <c r="H116" s="37"/>
      <c r="I116" s="37"/>
      <c r="J116" s="37"/>
      <c r="K116" s="37"/>
      <c r="L116" s="37"/>
      <c r="M116" s="37"/>
      <c r="N116" s="38"/>
    </row>
    <row r="117" spans="1:14">
      <c r="A117" s="39"/>
      <c r="B117" s="40"/>
      <c r="C117" s="40"/>
      <c r="D117" s="40"/>
      <c r="E117" s="40"/>
      <c r="F117" s="40"/>
      <c r="G117" s="40"/>
      <c r="H117" s="40"/>
      <c r="I117" s="40"/>
      <c r="J117" s="40"/>
      <c r="K117" s="40"/>
      <c r="L117" s="40"/>
      <c r="M117" s="40"/>
      <c r="N117" s="41"/>
    </row>
    <row r="118" spans="1:14">
      <c r="A118" s="55" t="s">
        <v>42</v>
      </c>
      <c r="B118" s="53"/>
      <c r="C118" s="53"/>
      <c r="D118" s="53"/>
      <c r="E118" s="53"/>
      <c r="F118" s="53"/>
      <c r="G118" s="53"/>
      <c r="H118" s="53"/>
      <c r="I118" s="53"/>
      <c r="J118" s="53"/>
      <c r="K118" s="53"/>
      <c r="L118" s="53"/>
      <c r="M118" s="53"/>
      <c r="N118" s="53"/>
    </row>
    <row r="119" spans="1:14">
      <c r="A119" s="35"/>
      <c r="B119" s="35"/>
      <c r="C119" s="35"/>
      <c r="D119" s="35"/>
      <c r="E119" s="35"/>
      <c r="F119" s="35"/>
      <c r="G119" s="35"/>
      <c r="H119" s="35"/>
      <c r="I119" s="35"/>
      <c r="J119" s="35"/>
      <c r="K119" s="35"/>
      <c r="L119" s="35"/>
      <c r="M119" s="35"/>
      <c r="N119" s="35"/>
    </row>
    <row r="120" spans="1:14">
      <c r="A120" s="36" t="s">
        <v>72</v>
      </c>
      <c r="B120" s="37"/>
      <c r="C120" s="37"/>
      <c r="D120" s="37"/>
      <c r="E120" s="37"/>
      <c r="F120" s="37"/>
      <c r="G120" s="37"/>
      <c r="H120" s="37"/>
      <c r="I120" s="37"/>
      <c r="J120" s="37"/>
      <c r="K120" s="37"/>
      <c r="L120" s="37"/>
      <c r="M120" s="37"/>
      <c r="N120" s="38"/>
    </row>
    <row r="121" spans="1:14" ht="45" customHeight="1">
      <c r="A121" s="39"/>
      <c r="B121" s="40"/>
      <c r="C121" s="40"/>
      <c r="D121" s="40"/>
      <c r="E121" s="40"/>
      <c r="F121" s="40"/>
      <c r="G121" s="40"/>
      <c r="H121" s="40"/>
      <c r="I121" s="40"/>
      <c r="J121" s="40"/>
      <c r="K121" s="40"/>
      <c r="L121" s="40"/>
      <c r="M121" s="40"/>
      <c r="N121" s="41"/>
    </row>
    <row r="122" spans="1:14">
      <c r="A122" s="56" t="s">
        <v>43</v>
      </c>
      <c r="B122" s="57"/>
      <c r="C122" s="57"/>
      <c r="D122" s="57"/>
      <c r="E122" s="57"/>
      <c r="F122" s="57"/>
      <c r="G122" s="57"/>
      <c r="H122" s="57"/>
      <c r="I122" s="57"/>
      <c r="J122" s="57"/>
      <c r="K122" s="57"/>
      <c r="L122" s="57"/>
      <c r="M122" s="57"/>
      <c r="N122" s="53"/>
    </row>
    <row r="123" spans="1:14">
      <c r="A123" s="33" t="s">
        <v>44</v>
      </c>
      <c r="B123" s="34"/>
      <c r="C123" s="34"/>
      <c r="D123" s="34"/>
      <c r="E123" s="34"/>
      <c r="F123" s="34"/>
      <c r="G123" s="34"/>
      <c r="H123" s="34"/>
      <c r="I123" s="34"/>
      <c r="J123" s="34"/>
      <c r="K123" s="34"/>
      <c r="L123" s="34"/>
      <c r="M123" s="34"/>
      <c r="N123" s="34"/>
    </row>
    <row r="124" spans="1:14">
      <c r="A124" s="35"/>
      <c r="B124" s="35"/>
      <c r="C124" s="35"/>
      <c r="D124" s="35"/>
      <c r="E124" s="35"/>
      <c r="F124" s="35"/>
      <c r="G124" s="35"/>
      <c r="H124" s="35"/>
      <c r="I124" s="35"/>
      <c r="J124" s="35"/>
      <c r="K124" s="35"/>
      <c r="L124" s="35"/>
      <c r="M124" s="35"/>
      <c r="N124" s="35"/>
    </row>
    <row r="125" spans="1:14">
      <c r="A125" s="36" t="s">
        <v>73</v>
      </c>
      <c r="B125" s="59"/>
      <c r="C125" s="59"/>
      <c r="D125" s="59"/>
      <c r="E125" s="59"/>
      <c r="F125" s="59"/>
      <c r="G125" s="59"/>
      <c r="H125" s="59"/>
      <c r="I125" s="59"/>
      <c r="J125" s="59"/>
      <c r="K125" s="59"/>
      <c r="L125" s="59"/>
      <c r="M125" s="59"/>
      <c r="N125" s="60"/>
    </row>
    <row r="126" spans="1:14">
      <c r="A126" s="61"/>
      <c r="B126" s="62"/>
      <c r="C126" s="62"/>
      <c r="D126" s="62"/>
      <c r="E126" s="62"/>
      <c r="F126" s="62"/>
      <c r="G126" s="62"/>
      <c r="H126" s="62"/>
      <c r="I126" s="62"/>
      <c r="J126" s="62"/>
      <c r="K126" s="62"/>
      <c r="L126" s="62"/>
      <c r="M126" s="62"/>
      <c r="N126" s="63"/>
    </row>
    <row r="127" spans="1:14" ht="30" customHeight="1">
      <c r="A127" s="64"/>
      <c r="B127" s="35"/>
      <c r="C127" s="35"/>
      <c r="D127" s="35"/>
      <c r="E127" s="35"/>
      <c r="F127" s="35"/>
      <c r="G127" s="35"/>
      <c r="H127" s="35"/>
      <c r="I127" s="35"/>
      <c r="J127" s="35"/>
      <c r="K127" s="35"/>
      <c r="L127" s="35"/>
      <c r="M127" s="35"/>
      <c r="N127" s="65"/>
    </row>
    <row r="128" spans="1:14" ht="25.5" customHeight="1">
      <c r="A128" s="58" t="s">
        <v>74</v>
      </c>
      <c r="B128" s="57"/>
      <c r="C128" s="57"/>
      <c r="D128" s="57"/>
      <c r="E128" s="57"/>
      <c r="F128" s="57"/>
      <c r="G128" s="57"/>
      <c r="H128" s="57"/>
      <c r="I128" s="57"/>
      <c r="J128" s="57"/>
      <c r="K128" s="57"/>
      <c r="L128" s="57"/>
      <c r="M128" s="57"/>
      <c r="N128" s="53"/>
    </row>
    <row r="129" spans="1:14">
      <c r="A129" s="33" t="s">
        <v>45</v>
      </c>
      <c r="B129" s="34"/>
      <c r="C129" s="34"/>
      <c r="D129" s="34"/>
      <c r="E129" s="34"/>
      <c r="F129" s="34"/>
      <c r="G129" s="34"/>
      <c r="H129" s="34"/>
      <c r="I129" s="34"/>
      <c r="J129" s="34"/>
      <c r="K129" s="34"/>
      <c r="L129" s="34"/>
      <c r="M129" s="34"/>
      <c r="N129" s="34"/>
    </row>
    <row r="130" spans="1:14">
      <c r="A130" s="35"/>
      <c r="B130" s="35"/>
      <c r="C130" s="35"/>
      <c r="D130" s="35"/>
      <c r="E130" s="35"/>
      <c r="F130" s="35"/>
      <c r="G130" s="35"/>
      <c r="H130" s="35"/>
      <c r="I130" s="35"/>
      <c r="J130" s="35"/>
      <c r="K130" s="35"/>
      <c r="L130" s="35"/>
      <c r="M130" s="35"/>
      <c r="N130" s="35"/>
    </row>
    <row r="131" spans="1:14">
      <c r="A131" s="36"/>
      <c r="B131" s="37"/>
      <c r="C131" s="37"/>
      <c r="D131" s="37"/>
      <c r="E131" s="37"/>
      <c r="F131" s="37"/>
      <c r="G131" s="37"/>
      <c r="H131" s="37"/>
      <c r="I131" s="37"/>
      <c r="J131" s="37"/>
      <c r="K131" s="37"/>
      <c r="L131" s="37"/>
      <c r="M131" s="37"/>
      <c r="N131" s="38"/>
    </row>
    <row r="132" spans="1:14">
      <c r="A132" s="39"/>
      <c r="B132" s="40"/>
      <c r="C132" s="40"/>
      <c r="D132" s="40"/>
      <c r="E132" s="40"/>
      <c r="F132" s="40"/>
      <c r="G132" s="40"/>
      <c r="H132" s="40"/>
      <c r="I132" s="40"/>
      <c r="J132" s="40"/>
      <c r="K132" s="40"/>
      <c r="L132" s="40"/>
      <c r="M132" s="40"/>
      <c r="N132" s="41"/>
    </row>
  </sheetData>
  <mergeCells count="55">
    <mergeCell ref="I14:K14"/>
    <mergeCell ref="A1:N4"/>
    <mergeCell ref="A12:H14"/>
    <mergeCell ref="I12:N13"/>
    <mergeCell ref="A10:B11"/>
    <mergeCell ref="C10:N11"/>
    <mergeCell ref="A5:B5"/>
    <mergeCell ref="A6:B6"/>
    <mergeCell ref="A7:B7"/>
    <mergeCell ref="L14:N14"/>
    <mergeCell ref="A9:B9"/>
    <mergeCell ref="A8:B8"/>
    <mergeCell ref="C5:N5"/>
    <mergeCell ref="C6:N6"/>
    <mergeCell ref="C7:N7"/>
    <mergeCell ref="C8:N8"/>
    <mergeCell ref="C9:N9"/>
    <mergeCell ref="B18:H18"/>
    <mergeCell ref="B19:H19"/>
    <mergeCell ref="B27:H27"/>
    <mergeCell ref="A29:N29"/>
    <mergeCell ref="A28:N28"/>
    <mergeCell ref="B24:H24"/>
    <mergeCell ref="B23:H23"/>
    <mergeCell ref="B20:H20"/>
    <mergeCell ref="B21:H21"/>
    <mergeCell ref="B22:H22"/>
    <mergeCell ref="B25:H25"/>
    <mergeCell ref="B26:H26"/>
    <mergeCell ref="A15:A17"/>
    <mergeCell ref="I15:I17"/>
    <mergeCell ref="J15:J17"/>
    <mergeCell ref="K15:K17"/>
    <mergeCell ref="N15:N17"/>
    <mergeCell ref="B15:H17"/>
    <mergeCell ref="L15:L17"/>
    <mergeCell ref="M15:M17"/>
    <mergeCell ref="A131:N132"/>
    <mergeCell ref="A112:N113"/>
    <mergeCell ref="A114:N115"/>
    <mergeCell ref="A118:N119"/>
    <mergeCell ref="A122:N122"/>
    <mergeCell ref="A123:N124"/>
    <mergeCell ref="A128:N128"/>
    <mergeCell ref="A129:N130"/>
    <mergeCell ref="A125:N127"/>
    <mergeCell ref="A120:N121"/>
    <mergeCell ref="A108:N109"/>
    <mergeCell ref="A110:N111"/>
    <mergeCell ref="A116:N117"/>
    <mergeCell ref="A30:N30"/>
    <mergeCell ref="A31:N32"/>
    <mergeCell ref="A33:N33"/>
    <mergeCell ref="L34:N34"/>
    <mergeCell ref="B34:K34"/>
  </mergeCells>
  <phoneticPr fontId="0" type="noConversion"/>
  <pageMargins left="0.7" right="0.7" top="0.75" bottom="0.75" header="0.3" footer="0.3"/>
  <pageSetup orientation="landscape" r:id="rId1"/>
  <rowBreaks count="4" manualBreakCount="4">
    <brk id="30" max="16383" man="1"/>
    <brk id="66" max="16383" man="1"/>
    <brk id="90" max="16383" man="1"/>
    <brk id="107" max="16383" man="1"/>
  </rowBreaks>
  <ignoredErrors>
    <ignoredError sqref="B41:K41 B49:K49 B57:K57 B65:K65 B73:K73 B81:K81 B89:K89 B97:K97 B105:K105" formulaRange="1"/>
  </ignoredErrors>
</worksheet>
</file>

<file path=xl/worksheets/sheet2.xml><?xml version="1.0" encoding="utf-8"?>
<worksheet xmlns="http://schemas.openxmlformats.org/spreadsheetml/2006/main" xmlns:r="http://schemas.openxmlformats.org/officeDocument/2006/relationships">
  <dimension ref="A1:J14"/>
  <sheetViews>
    <sheetView workbookViewId="0"/>
  </sheetViews>
  <sheetFormatPr defaultRowHeight="15"/>
  <cols>
    <col min="1" max="1" width="7.5703125" style="10" bestFit="1" customWidth="1"/>
    <col min="2" max="2" width="15" style="10" bestFit="1" customWidth="1"/>
    <col min="3" max="3" width="9.140625" style="10" customWidth="1"/>
    <col min="4" max="4" width="9.140625" style="10"/>
    <col min="5" max="5" width="36.28515625" style="12" bestFit="1" customWidth="1"/>
    <col min="6" max="7" width="7.140625" style="10" bestFit="1" customWidth="1"/>
    <col min="8" max="8" width="2.85546875" style="10" customWidth="1"/>
    <col min="9" max="9" width="7.28515625" style="10" bestFit="1" customWidth="1"/>
    <col min="10" max="16384" width="9.140625" style="10"/>
  </cols>
  <sheetData>
    <row r="1" spans="1:10">
      <c r="A1" s="15" t="s">
        <v>61</v>
      </c>
      <c r="B1" s="9">
        <f>'Status Report'!C7</f>
        <v>40632</v>
      </c>
      <c r="F1" s="101" t="s">
        <v>60</v>
      </c>
      <c r="G1" s="101"/>
      <c r="H1" s="101"/>
      <c r="I1" s="101"/>
    </row>
    <row r="2" spans="1:10">
      <c r="F2" s="10" t="s">
        <v>54</v>
      </c>
      <c r="G2" s="10" t="s">
        <v>64</v>
      </c>
      <c r="I2" s="10" t="s">
        <v>34</v>
      </c>
    </row>
    <row r="3" spans="1:10" ht="15" customHeight="1">
      <c r="A3" s="8" t="s">
        <v>54</v>
      </c>
      <c r="B3" s="10" t="s">
        <v>62</v>
      </c>
      <c r="E3" s="13" t="s">
        <v>20</v>
      </c>
      <c r="F3" s="14">
        <f>IF('Status Report'!B36+'Status Report'!B44+'Status Report'!B52+'Status Report'!B60=0,"",'Status Report'!B36+'Status Report'!B44+'Status Report'!B52+'Status Report'!B60)</f>
        <v>13</v>
      </c>
      <c r="G3" s="18">
        <f>IF('Status Report'!B68+'Status Report'!B76+'Status Report'!B84+'Status Report'!B92+'Status Report'!B100=0,"",'Status Report'!B68+'Status Report'!B76+'Status Report'!B84+'Status Report'!B92+'Status Report'!B100)</f>
        <v>5</v>
      </c>
      <c r="I3" s="19">
        <f>IF(SUM(F3:G3)=0,"",SUM(F3:G3))</f>
        <v>18</v>
      </c>
      <c r="J3" s="11"/>
    </row>
    <row r="4" spans="1:10">
      <c r="A4" s="10" t="s">
        <v>50</v>
      </c>
      <c r="B4" s="10">
        <f>IF('Status Report'!L36=0, "",'Status Report'!L36)</f>
        <v>11</v>
      </c>
      <c r="E4" s="13" t="s">
        <v>21</v>
      </c>
      <c r="F4" s="14">
        <f>IF('Status Report'!C36+'Status Report'!C44+'Status Report'!C52+'Status Report'!C60=0,"",'Status Report'!C36+'Status Report'!C44+'Status Report'!C52+'Status Report'!C60)</f>
        <v>6</v>
      </c>
      <c r="G4" s="18">
        <f>IF('Status Report'!C68+'Status Report'!C76+'Status Report'!C84+'Status Report'!C92+'Status Report'!C100=0,"",'Status Report'!C68+'Status Report'!C76+'Status Report'!C84+'Status Report'!C92+'Status Report'!C100)</f>
        <v>0.5</v>
      </c>
      <c r="I4" s="19">
        <f>IF(SUM(F4:G4)=0,"",SUM(F4:G4))</f>
        <v>6.5</v>
      </c>
      <c r="J4" s="11"/>
    </row>
    <row r="5" spans="1:10">
      <c r="A5" s="10" t="s">
        <v>51</v>
      </c>
      <c r="B5" s="10">
        <f>IF('Status Report'!L44=0, "",'Status Report'!L44)</f>
        <v>6.5</v>
      </c>
      <c r="E5" s="13" t="s">
        <v>22</v>
      </c>
      <c r="F5" s="14">
        <f>IF('Status Report'!D36+'Status Report'!D44+'Status Report'!D52+'Status Report'!D60=0,"",'Status Report'!D36+'Status Report'!D44+'Status Report'!D52+'Status Report'!D60)</f>
        <v>3</v>
      </c>
      <c r="G5" s="18" t="str">
        <f>IF('Status Report'!D68+'Status Report'!D76+'Status Report'!D84+'Status Report'!D92+'Status Report'!D100=0,"",'Status Report'!D68+'Status Report'!D76+'Status Report'!D84+'Status Report'!D92+'Status Report'!D100)</f>
        <v/>
      </c>
      <c r="I5" s="19">
        <f t="shared" ref="I5:I12" si="0">IF(SUM(F5:G5)=0,"",SUM(F5:G5))</f>
        <v>3</v>
      </c>
      <c r="J5" s="11"/>
    </row>
    <row r="6" spans="1:10" ht="15" customHeight="1">
      <c r="A6" s="10" t="s">
        <v>52</v>
      </c>
      <c r="B6" s="10">
        <f>IF('Status Report'!L52=0, "",'Status Report'!L52)</f>
        <v>11</v>
      </c>
      <c r="E6" s="13" t="s">
        <v>23</v>
      </c>
      <c r="F6" s="14" t="str">
        <f>IF('Status Report'!E36+'Status Report'!E44+'Status Report'!E52+'Status Report'!E60=0,"",'Status Report'!E36+'Status Report'!E44+'Status Report'!E52+'Status Report'!E60)</f>
        <v/>
      </c>
      <c r="G6" s="18" t="str">
        <f>IF('Status Report'!E68+'Status Report'!E76+'Status Report'!E84+'Status Report'!E92+'Status Report'!E100=0,"",'Status Report'!E68+'Status Report'!E76+'Status Report'!E84+'Status Report'!E92+'Status Report'!E100)</f>
        <v/>
      </c>
      <c r="I6" s="19" t="str">
        <f t="shared" si="0"/>
        <v/>
      </c>
      <c r="J6" s="11"/>
    </row>
    <row r="7" spans="1:10">
      <c r="A7" s="10" t="s">
        <v>53</v>
      </c>
      <c r="B7" s="10">
        <f>IF('Status Report'!L60=0, "",'Status Report'!L60)</f>
        <v>11</v>
      </c>
      <c r="E7" s="13" t="s">
        <v>24</v>
      </c>
      <c r="F7" s="14" t="str">
        <f>IF('Status Report'!F36+'Status Report'!F44+'Status Report'!F52+'Status Report'!F60=0,"",'Status Report'!F36+'Status Report'!F44+'Status Report'!F52+'Status Report'!F60)</f>
        <v/>
      </c>
      <c r="G7" s="18" t="str">
        <f>IF('Status Report'!F68+'Status Report'!F76+'Status Report'!F84+'Status Report'!F92+'Status Report'!F100=0,"",'Status Report'!F68+'Status Report'!F76+'Status Report'!F84+'Status Report'!F92+'Status Report'!F100)</f>
        <v/>
      </c>
      <c r="I7" s="19" t="str">
        <f t="shared" si="0"/>
        <v/>
      </c>
      <c r="J7" s="11"/>
    </row>
    <row r="8" spans="1:10" ht="15" customHeight="1">
      <c r="E8" s="13" t="s">
        <v>25</v>
      </c>
      <c r="F8" s="14">
        <f>IF('Status Report'!G36+'Status Report'!G44+'Status Report'!G52+'Status Report'!G60=0,"",'Status Report'!G36+'Status Report'!G44+'Status Report'!G52+'Status Report'!G60)</f>
        <v>1</v>
      </c>
      <c r="G8" s="18">
        <f>IF('Status Report'!G68+'Status Report'!G76+'Status Report'!G84+'Status Report'!G92+'Status Report'!G100=0,"",'Status Report'!G68+'Status Report'!G76+'Status Report'!G84+'Status Report'!G92+'Status Report'!G100)</f>
        <v>1</v>
      </c>
      <c r="I8" s="19">
        <f t="shared" si="0"/>
        <v>2</v>
      </c>
      <c r="J8" s="11"/>
    </row>
    <row r="9" spans="1:10">
      <c r="A9" s="18" t="s">
        <v>64</v>
      </c>
      <c r="B9" s="10" t="s">
        <v>62</v>
      </c>
      <c r="E9" s="13" t="s">
        <v>26</v>
      </c>
      <c r="F9" s="14">
        <f>IF('Status Report'!H36+'Status Report'!H44+'Status Report'!H52+'Status Report'!H60=0,"",'Status Report'!H36+'Status Report'!H44+'Status Report'!H52+'Status Report'!H60)</f>
        <v>2.5</v>
      </c>
      <c r="G9" s="18">
        <f>IF('Status Report'!H68+'Status Report'!H76+'Status Report'!H84+'Status Report'!H92+'Status Report'!H100=0,"",'Status Report'!H68+'Status Report'!H76+'Status Report'!H84+'Status Report'!H92+'Status Report'!H100)</f>
        <v>0.5</v>
      </c>
      <c r="I9" s="19">
        <f t="shared" si="0"/>
        <v>3</v>
      </c>
      <c r="J9" s="11"/>
    </row>
    <row r="10" spans="1:10">
      <c r="A10" s="10" t="s">
        <v>50</v>
      </c>
      <c r="B10" s="10">
        <f>IF('Status Report'!L68=0,"",'Status Report'!L68)</f>
        <v>7.5</v>
      </c>
      <c r="E10" s="13" t="s">
        <v>27</v>
      </c>
      <c r="F10" s="14">
        <f>IF('Status Report'!I36+'Status Report'!I44+'Status Report'!I52+'Status Report'!I60=0,"",'Status Report'!I36+'Status Report'!I44+'Status Report'!I52+'Status Report'!I60)</f>
        <v>1</v>
      </c>
      <c r="G10" s="18">
        <f>IF('Status Report'!I68+'Status Report'!I76+'Status Report'!I84+'Status Report'!I92+'Status Report'!I100=0,"",'Status Report'!I68+'Status Report'!I76+'Status Report'!I84+'Status Report'!I92+'Status Report'!I100)</f>
        <v>4</v>
      </c>
      <c r="I10" s="19">
        <f t="shared" si="0"/>
        <v>5</v>
      </c>
      <c r="J10" s="11"/>
    </row>
    <row r="11" spans="1:10" ht="15" customHeight="1">
      <c r="A11" s="10" t="s">
        <v>51</v>
      </c>
      <c r="B11" s="10">
        <f>IF('Status Report'!L76=0,"",'Status Report'!L76)</f>
        <v>14.5</v>
      </c>
      <c r="E11" s="13" t="s">
        <v>28</v>
      </c>
      <c r="F11" s="14">
        <f>IF('Status Report'!J36+'Status Report'!J44+'Status Report'!J52+'Status Report'!J60=0,"",'Status Report'!J36+'Status Report'!J44+'Status Report'!J52+'Status Report'!J60)</f>
        <v>5</v>
      </c>
      <c r="G11" s="18">
        <f>IF('Status Report'!J68+'Status Report'!J76+'Status Report'!J84+'Status Report'!J92+'Status Report'!J100=0,"",'Status Report'!J68+'Status Report'!J76+'Status Report'!J84+'Status Report'!J92+'Status Report'!J100)</f>
        <v>7</v>
      </c>
      <c r="I11" s="19">
        <f t="shared" si="0"/>
        <v>12</v>
      </c>
      <c r="J11" s="11"/>
    </row>
    <row r="12" spans="1:10">
      <c r="A12" s="10" t="s">
        <v>52</v>
      </c>
      <c r="B12" s="10" t="str">
        <f>IF('Status Report'!L84=0,"",'Status Report'!L84)</f>
        <v/>
      </c>
      <c r="E12" s="13" t="s">
        <v>49</v>
      </c>
      <c r="F12" s="14">
        <f>IF('Status Report'!K36+'Status Report'!K44+'Status Report'!K52+'Status Report'!K60=0,"",'Status Report'!K36+'Status Report'!K44+'Status Report'!K52+'Status Report'!K60)</f>
        <v>8</v>
      </c>
      <c r="G12" s="18">
        <f>IF('Status Report'!K68+'Status Report'!K76+'Status Report'!K84+'Status Report'!K92+'Status Report'!K100=0,"",'Status Report'!K68+'Status Report'!K76+'Status Report'!K84+'Status Report'!K92+'Status Report'!K100)</f>
        <v>4</v>
      </c>
      <c r="H12" s="11"/>
      <c r="I12" s="19">
        <f t="shared" si="0"/>
        <v>12</v>
      </c>
      <c r="J12" s="11"/>
    </row>
    <row r="13" spans="1:10">
      <c r="A13" s="10" t="s">
        <v>53</v>
      </c>
      <c r="B13" s="10" t="str">
        <f>IF('Status Report'!L92=0,"",'Status Report'!L92)</f>
        <v/>
      </c>
      <c r="G13" s="18"/>
    </row>
    <row r="14" spans="1:10">
      <c r="A14" s="10" t="s">
        <v>70</v>
      </c>
      <c r="B14" s="10" t="str">
        <f>IF('Status Report'!L100=0,"",'Status Report'!L100)</f>
        <v/>
      </c>
      <c r="E14" s="8" t="s">
        <v>58</v>
      </c>
      <c r="F14" s="16">
        <f>SUM(F3:F12)</f>
        <v>39.5</v>
      </c>
      <c r="G14" s="20">
        <f>SUM(G3:G12)</f>
        <v>22</v>
      </c>
      <c r="I14" s="20">
        <f>SUM(I3:I12)</f>
        <v>61.5</v>
      </c>
    </row>
  </sheetData>
  <mergeCells count="1">
    <mergeCell ref="F1:I1"/>
  </mergeCells>
  <phoneticPr fontId="0" type="noConversion"/>
  <pageMargins left="0.7" right="0.7" top="0.75" bottom="0.75" header="0.3" footer="0.3"/>
  <pageSetup orientation="portrait" horizontalDpi="4294967293" verticalDpi="4294967293" r:id="rId1"/>
</worksheet>
</file>

<file path=xl/worksheets/sheet3.xml><?xml version="1.0" encoding="utf-8"?>
<worksheet xmlns="http://schemas.openxmlformats.org/spreadsheetml/2006/main" xmlns:r="http://schemas.openxmlformats.org/officeDocument/2006/relationships">
  <dimension ref="A1:J14"/>
  <sheetViews>
    <sheetView workbookViewId="0"/>
  </sheetViews>
  <sheetFormatPr defaultRowHeight="15"/>
  <cols>
    <col min="1" max="1" width="7.5703125" style="10" bestFit="1" customWidth="1"/>
    <col min="2" max="2" width="15" style="10" bestFit="1" customWidth="1"/>
    <col min="3" max="4" width="9.140625" style="10"/>
    <col min="5" max="5" width="36.28515625" style="10" bestFit="1" customWidth="1"/>
    <col min="6" max="7" width="7.140625" style="10" bestFit="1" customWidth="1"/>
    <col min="8" max="8" width="2.85546875" style="10" customWidth="1"/>
    <col min="9" max="9" width="7.28515625" style="10" bestFit="1" customWidth="1"/>
    <col min="10" max="16384" width="9.140625" style="10"/>
  </cols>
  <sheetData>
    <row r="1" spans="1:10">
      <c r="A1" s="15" t="s">
        <v>61</v>
      </c>
      <c r="B1" s="9">
        <f>'Status Report'!C7</f>
        <v>40632</v>
      </c>
      <c r="F1" s="101" t="s">
        <v>60</v>
      </c>
      <c r="G1" s="101"/>
      <c r="H1" s="101"/>
      <c r="I1" s="101"/>
      <c r="J1" s="17"/>
    </row>
    <row r="2" spans="1:10">
      <c r="E2" s="12"/>
      <c r="F2" s="10" t="s">
        <v>54</v>
      </c>
      <c r="G2" s="10" t="s">
        <v>64</v>
      </c>
      <c r="I2" s="10" t="s">
        <v>34</v>
      </c>
    </row>
    <row r="3" spans="1:10">
      <c r="A3" s="8" t="s">
        <v>54</v>
      </c>
      <c r="B3" s="10" t="s">
        <v>62</v>
      </c>
      <c r="E3" s="13" t="s">
        <v>20</v>
      </c>
      <c r="F3" s="14" t="str">
        <f>IF('Status Report'!B37+'Status Report'!B45+'Status Report'!B53+'Status Report'!B61=0,"",'Status Report'!B37+'Status Report'!B45+'Status Report'!B53+'Status Report'!B61)</f>
        <v/>
      </c>
      <c r="G3" s="14" t="str">
        <f>IF('Status Report'!B69+'Status Report'!B77+'Status Report'!B85+'Status Report'!B93+'Status Report'!B101=0,"",'Status Report'!B69+'Status Report'!B77+'Status Report'!B85+'Status Report'!B93+'Status Report'!B101)</f>
        <v/>
      </c>
      <c r="I3" s="18" t="str">
        <f>IF(SUM(F3:G3)=0,"",SUM(F3:G3))</f>
        <v/>
      </c>
      <c r="J3" s="19"/>
    </row>
    <row r="4" spans="1:10">
      <c r="A4" s="10" t="s">
        <v>50</v>
      </c>
      <c r="B4" s="10">
        <f>IF('Status Report'!L37=0, "",'Status Report'!L37)</f>
        <v>10</v>
      </c>
      <c r="E4" s="13" t="s">
        <v>21</v>
      </c>
      <c r="F4" s="14">
        <f>IF('Status Report'!C37+'Status Report'!C45+'Status Report'!C53+'Status Report'!C61=0,"",'Status Report'!C37+'Status Report'!C45+'Status Report'!C53+'Status Report'!C61)</f>
        <v>8</v>
      </c>
      <c r="G4" s="14" t="str">
        <f>IF('Status Report'!C69+'Status Report'!C77+'Status Report'!C85+'Status Report'!C93+'Status Report'!C101=0,"",'Status Report'!C69+'Status Report'!C77+'Status Report'!C85+'Status Report'!C93+'Status Report'!C101)</f>
        <v/>
      </c>
      <c r="I4" s="18">
        <f t="shared" ref="I4:I12" si="0">IF(SUM(F4:G4)=0,"",SUM(F4:G4))</f>
        <v>8</v>
      </c>
      <c r="J4" s="19"/>
    </row>
    <row r="5" spans="1:10">
      <c r="A5" s="10" t="s">
        <v>51</v>
      </c>
      <c r="B5" s="10">
        <f>IF('Status Report'!L45=0, "",'Status Report'!L45)</f>
        <v>7</v>
      </c>
      <c r="E5" s="13" t="s">
        <v>22</v>
      </c>
      <c r="F5" s="14">
        <f>IF('Status Report'!D37+'Status Report'!D45+'Status Report'!D53+'Status Report'!D61=0,"",'Status Report'!D37+'Status Report'!D45+'Status Report'!D53+'Status Report'!D61)</f>
        <v>5</v>
      </c>
      <c r="G5" s="14">
        <f>IF('Status Report'!D69+'Status Report'!D77+'Status Report'!D85+'Status Report'!D93+'Status Report'!D101=0,"",'Status Report'!D69+'Status Report'!D77+'Status Report'!D85+'Status Report'!D93+'Status Report'!D101)</f>
        <v>2</v>
      </c>
      <c r="I5" s="18">
        <f t="shared" si="0"/>
        <v>7</v>
      </c>
      <c r="J5" s="19"/>
    </row>
    <row r="6" spans="1:10">
      <c r="A6" s="10" t="s">
        <v>52</v>
      </c>
      <c r="B6" s="10">
        <f>IF('Status Report'!L53=0, "",'Status Report'!L53)</f>
        <v>11</v>
      </c>
      <c r="E6" s="13" t="s">
        <v>23</v>
      </c>
      <c r="F6" s="14" t="str">
        <f>IF('Status Report'!E37+'Status Report'!E45+'Status Report'!E53+'Status Report'!E61=0,"",'Status Report'!E37+'Status Report'!E45+'Status Report'!E53+'Status Report'!E61)</f>
        <v/>
      </c>
      <c r="G6" s="14" t="str">
        <f>IF('Status Report'!E69+'Status Report'!E77+'Status Report'!E85+'Status Report'!E93+'Status Report'!E101=0,"",'Status Report'!E69+'Status Report'!E77+'Status Report'!E85+'Status Report'!E93+'Status Report'!E101)</f>
        <v/>
      </c>
      <c r="I6" s="18" t="str">
        <f t="shared" si="0"/>
        <v/>
      </c>
      <c r="J6" s="19"/>
    </row>
    <row r="7" spans="1:10">
      <c r="A7" s="10" t="s">
        <v>53</v>
      </c>
      <c r="B7" s="10">
        <f>IF('Status Report'!L61=0, "",'Status Report'!L61)</f>
        <v>7</v>
      </c>
      <c r="E7" s="13" t="s">
        <v>24</v>
      </c>
      <c r="F7" s="14" t="str">
        <f>IF('Status Report'!F37+'Status Report'!F45+'Status Report'!F53+'Status Report'!F61=0,"",'Status Report'!F37+'Status Report'!F45+'Status Report'!F53+'Status Report'!F61)</f>
        <v/>
      </c>
      <c r="G7" s="14" t="str">
        <f>IF('Status Report'!F69+'Status Report'!F77+'Status Report'!F85+'Status Report'!F93+'Status Report'!F101=0,"",'Status Report'!F69+'Status Report'!F77+'Status Report'!F85+'Status Report'!F93+'Status Report'!F101)</f>
        <v/>
      </c>
      <c r="I7" s="18" t="str">
        <f t="shared" si="0"/>
        <v/>
      </c>
      <c r="J7" s="19"/>
    </row>
    <row r="8" spans="1:10">
      <c r="E8" s="13" t="s">
        <v>25</v>
      </c>
      <c r="F8" s="14">
        <f>IF('Status Report'!G37+'Status Report'!G45+'Status Report'!G53+'Status Report'!G61=0,"",'Status Report'!G37+'Status Report'!G45+'Status Report'!G53+'Status Report'!G61)</f>
        <v>3</v>
      </c>
      <c r="G8" s="14">
        <f>IF('Status Report'!G69+'Status Report'!G77+'Status Report'!G85+'Status Report'!G93+'Status Report'!G101=0,"",'Status Report'!G69+'Status Report'!G77+'Status Report'!G85+'Status Report'!G93+'Status Report'!G101)</f>
        <v>1</v>
      </c>
      <c r="I8" s="18">
        <f t="shared" si="0"/>
        <v>4</v>
      </c>
      <c r="J8" s="19"/>
    </row>
    <row r="9" spans="1:10">
      <c r="A9" s="18" t="s">
        <v>64</v>
      </c>
      <c r="B9" s="10" t="s">
        <v>62</v>
      </c>
      <c r="E9" s="13" t="s">
        <v>26</v>
      </c>
      <c r="F9" s="14">
        <f>IF('Status Report'!H37+'Status Report'!H45+'Status Report'!H53+'Status Report'!H61=0,"",'Status Report'!H37+'Status Report'!H45+'Status Report'!H53+'Status Report'!H61)</f>
        <v>5</v>
      </c>
      <c r="G9" s="14">
        <f>IF('Status Report'!H69+'Status Report'!H77+'Status Report'!H85+'Status Report'!H93+'Status Report'!H101=0,"",'Status Report'!H69+'Status Report'!H77+'Status Report'!H85+'Status Report'!H93+'Status Report'!H101)</f>
        <v>6</v>
      </c>
      <c r="I9" s="18">
        <f t="shared" si="0"/>
        <v>11</v>
      </c>
      <c r="J9" s="19"/>
    </row>
    <row r="10" spans="1:10">
      <c r="A10" s="10" t="s">
        <v>50</v>
      </c>
      <c r="B10" s="10">
        <f>IF('Status Report'!L69=0,"",'Status Report'!L69)</f>
        <v>7</v>
      </c>
      <c r="E10" s="13" t="s">
        <v>27</v>
      </c>
      <c r="F10" s="14">
        <f>IF('Status Report'!I37+'Status Report'!I45+'Status Report'!I53+'Status Report'!I61=0,"",'Status Report'!I37+'Status Report'!I45+'Status Report'!I53+'Status Report'!I61)</f>
        <v>3</v>
      </c>
      <c r="G10" s="14">
        <f>IF('Status Report'!I69+'Status Report'!I77+'Status Report'!I85+'Status Report'!I93+'Status Report'!I101=0,"",'Status Report'!I69+'Status Report'!I77+'Status Report'!I85+'Status Report'!I93+'Status Report'!I101)</f>
        <v>4</v>
      </c>
      <c r="I10" s="18">
        <f t="shared" si="0"/>
        <v>7</v>
      </c>
      <c r="J10" s="19"/>
    </row>
    <row r="11" spans="1:10">
      <c r="A11" s="10" t="s">
        <v>51</v>
      </c>
      <c r="B11" s="10">
        <f>IF('Status Report'!L77=0,"",'Status Report'!L77)</f>
        <v>13</v>
      </c>
      <c r="E11" s="13" t="s">
        <v>28</v>
      </c>
      <c r="F11" s="14">
        <f>IF('Status Report'!J37+'Status Report'!J45+'Status Report'!J53+'Status Report'!J61=0,"",'Status Report'!J37+'Status Report'!J45+'Status Report'!J53+'Status Report'!J61)</f>
        <v>3</v>
      </c>
      <c r="G11" s="14">
        <f>IF('Status Report'!J69+'Status Report'!J77+'Status Report'!J85+'Status Report'!J93+'Status Report'!J101=0,"",'Status Report'!J69+'Status Report'!J77+'Status Report'!J85+'Status Report'!J93+'Status Report'!J101)</f>
        <v>2</v>
      </c>
      <c r="I11" s="18">
        <f t="shared" si="0"/>
        <v>5</v>
      </c>
      <c r="J11" s="19"/>
    </row>
    <row r="12" spans="1:10">
      <c r="A12" s="10" t="s">
        <v>52</v>
      </c>
      <c r="B12" s="10" t="str">
        <f>IF('Status Report'!L85=0,"",'Status Report'!L85)</f>
        <v/>
      </c>
      <c r="E12" s="13" t="s">
        <v>49</v>
      </c>
      <c r="F12" s="14">
        <f>IF('Status Report'!K37+'Status Report'!K45+'Status Report'!K53+'Status Report'!K61=0,"",'Status Report'!K37+'Status Report'!K45+'Status Report'!K53+'Status Report'!K61)</f>
        <v>8</v>
      </c>
      <c r="G12" s="14">
        <f>IF('Status Report'!K69+'Status Report'!K77+'Status Report'!K85+'Status Report'!K93+'Status Report'!K101=0,"",'Status Report'!K69+'Status Report'!K77+'Status Report'!K85+'Status Report'!K93+'Status Report'!K101)</f>
        <v>5</v>
      </c>
      <c r="H12" s="18"/>
      <c r="I12" s="18">
        <f t="shared" si="0"/>
        <v>13</v>
      </c>
      <c r="J12" s="19"/>
    </row>
    <row r="13" spans="1:10">
      <c r="A13" s="10" t="s">
        <v>53</v>
      </c>
      <c r="B13" s="10" t="str">
        <f>IF('Status Report'!L93=0,"",'Status Report'!L93)</f>
        <v/>
      </c>
      <c r="H13" s="18"/>
    </row>
    <row r="14" spans="1:10">
      <c r="A14" s="10" t="s">
        <v>70</v>
      </c>
      <c r="B14" s="10" t="str">
        <f>IF('Status Report'!L101=0,"",'Status Report'!L101)</f>
        <v/>
      </c>
      <c r="E14" s="8" t="s">
        <v>58</v>
      </c>
      <c r="F14" s="16">
        <f>SUM(F3:F12)</f>
        <v>35</v>
      </c>
      <c r="G14" s="16">
        <f>SUM(G3:G12)</f>
        <v>20</v>
      </c>
      <c r="H14" s="20"/>
      <c r="I14" s="20">
        <f>SUM(I3:I12)</f>
        <v>55</v>
      </c>
      <c r="J14" s="20"/>
    </row>
  </sheetData>
  <mergeCells count="1">
    <mergeCell ref="F1:I1"/>
  </mergeCells>
  <phoneticPr fontId="0"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I14"/>
  <sheetViews>
    <sheetView workbookViewId="0"/>
  </sheetViews>
  <sheetFormatPr defaultRowHeight="15"/>
  <cols>
    <col min="1" max="1" width="7.5703125" style="10" bestFit="1" customWidth="1"/>
    <col min="2" max="2" width="15" style="10" bestFit="1" customWidth="1"/>
    <col min="3" max="4" width="9.140625" style="10"/>
    <col min="5" max="5" width="36.28515625" style="10" bestFit="1" customWidth="1"/>
    <col min="6" max="7" width="7.140625" style="10" bestFit="1" customWidth="1"/>
    <col min="8" max="8" width="2.85546875" style="10" customWidth="1"/>
    <col min="9" max="9" width="7.28515625" style="10" bestFit="1" customWidth="1"/>
    <col min="10" max="16384" width="9.140625" style="10"/>
  </cols>
  <sheetData>
    <row r="1" spans="1:9">
      <c r="A1" s="15" t="s">
        <v>61</v>
      </c>
      <c r="B1" s="9">
        <f>'Status Report'!C7</f>
        <v>40632</v>
      </c>
      <c r="F1" s="101" t="s">
        <v>60</v>
      </c>
      <c r="G1" s="101"/>
      <c r="H1" s="101"/>
      <c r="I1" s="101"/>
    </row>
    <row r="2" spans="1:9">
      <c r="E2" s="12"/>
      <c r="F2" s="10" t="s">
        <v>54</v>
      </c>
      <c r="G2" s="10" t="s">
        <v>64</v>
      </c>
      <c r="I2" s="10" t="s">
        <v>34</v>
      </c>
    </row>
    <row r="3" spans="1:9">
      <c r="A3" s="8" t="s">
        <v>54</v>
      </c>
      <c r="B3" s="10" t="s">
        <v>62</v>
      </c>
      <c r="E3" s="13" t="s">
        <v>20</v>
      </c>
      <c r="F3" s="14" t="str">
        <f>IF('Status Report'!B38+'Status Report'!B46+'Status Report'!B54+'Status Report'!B62=0,"",'Status Report'!B38+'Status Report'!B46+'Status Report'!B54+'Status Report'!B62)</f>
        <v/>
      </c>
      <c r="G3" s="18" t="str">
        <f>IF('Status Report'!B70+'Status Report'!B78+'Status Report'!B86+'Status Report'!B94+'Status Report'!B102=0,"",'Status Report'!B70+'Status Report'!B78+'Status Report'!B86+'Status Report'!B94+'Status Report'!B102)</f>
        <v/>
      </c>
      <c r="I3" s="18" t="str">
        <f>IF(SUM(F3:G3)=0,"",SUM(F3:G3))</f>
        <v/>
      </c>
    </row>
    <row r="4" spans="1:9">
      <c r="A4" s="10" t="s">
        <v>50</v>
      </c>
      <c r="B4" s="10">
        <f>IF('Status Report'!L38=0, "",'Status Report'!L38)</f>
        <v>10</v>
      </c>
      <c r="E4" s="13" t="s">
        <v>21</v>
      </c>
      <c r="F4" s="14">
        <f>IF('Status Report'!C38+'Status Report'!C46+'Status Report'!C54+'Status Report'!C62=0,"",'Status Report'!C38+'Status Report'!C46+'Status Report'!C54+'Status Report'!C62)</f>
        <v>4</v>
      </c>
      <c r="G4" s="18" t="str">
        <f>IF('Status Report'!C70+'Status Report'!C78+'Status Report'!C86+'Status Report'!C94+'Status Report'!C102=0,"",'Status Report'!C70+'Status Report'!C78+'Status Report'!C86+'Status Report'!C94+'Status Report'!C102)</f>
        <v/>
      </c>
      <c r="I4" s="18">
        <f t="shared" ref="I4:I12" si="0">IF(SUM(F4:G4)=0,"",SUM(F4:G4))</f>
        <v>4</v>
      </c>
    </row>
    <row r="5" spans="1:9">
      <c r="A5" s="10" t="s">
        <v>51</v>
      </c>
      <c r="B5" s="10">
        <f>IF('Status Report'!L46=0, "",'Status Report'!L46)</f>
        <v>8</v>
      </c>
      <c r="E5" s="13" t="s">
        <v>22</v>
      </c>
      <c r="F5" s="14" t="str">
        <f>IF('Status Report'!D38+'Status Report'!D46+'Status Report'!D54+'Status Report'!D62=0,"",'Status Report'!D38+'Status Report'!D46+'Status Report'!D54+'Status Report'!D62)</f>
        <v/>
      </c>
      <c r="G5" s="18" t="str">
        <f>IF('Status Report'!D70+'Status Report'!D78+'Status Report'!D86+'Status Report'!D94+'Status Report'!D102=0,"",'Status Report'!D70+'Status Report'!D78+'Status Report'!D86+'Status Report'!D94+'Status Report'!D102)</f>
        <v/>
      </c>
      <c r="I5" s="18" t="str">
        <f t="shared" si="0"/>
        <v/>
      </c>
    </row>
    <row r="6" spans="1:9">
      <c r="A6" s="10" t="s">
        <v>52</v>
      </c>
      <c r="B6" s="10">
        <f>IF('Status Report'!L54=0, "",'Status Report'!L54)</f>
        <v>7</v>
      </c>
      <c r="E6" s="13" t="s">
        <v>23</v>
      </c>
      <c r="F6" s="14" t="str">
        <f>IF('Status Report'!E38+'Status Report'!E46+'Status Report'!E54+'Status Report'!E62=0,"",'Status Report'!E38+'Status Report'!E46+'Status Report'!E54+'Status Report'!E62)</f>
        <v/>
      </c>
      <c r="G6" s="18" t="str">
        <f>IF('Status Report'!E70+'Status Report'!E78+'Status Report'!E86+'Status Report'!E94+'Status Report'!E102=0,"",'Status Report'!E70+'Status Report'!E78+'Status Report'!E86+'Status Report'!E94+'Status Report'!E102)</f>
        <v/>
      </c>
      <c r="I6" s="18" t="str">
        <f t="shared" si="0"/>
        <v/>
      </c>
    </row>
    <row r="7" spans="1:9">
      <c r="A7" s="10" t="s">
        <v>53</v>
      </c>
      <c r="B7" s="10">
        <f>IF('Status Report'!L62=0, "",'Status Report'!L62)</f>
        <v>7</v>
      </c>
      <c r="E7" s="13" t="s">
        <v>24</v>
      </c>
      <c r="F7" s="14">
        <f>IF('Status Report'!F38+'Status Report'!F46+'Status Report'!F54+'Status Report'!F62=0,"",'Status Report'!F38+'Status Report'!F46+'Status Report'!F54+'Status Report'!F62)</f>
        <v>3</v>
      </c>
      <c r="G7" s="18" t="str">
        <f>IF('Status Report'!F70+'Status Report'!F78+'Status Report'!F86+'Status Report'!F94+'Status Report'!F102=0,"",'Status Report'!F70+'Status Report'!F78+'Status Report'!F86+'Status Report'!F94+'Status Report'!F102)</f>
        <v/>
      </c>
      <c r="I7" s="18">
        <f t="shared" si="0"/>
        <v>3</v>
      </c>
    </row>
    <row r="8" spans="1:9">
      <c r="E8" s="13" t="s">
        <v>25</v>
      </c>
      <c r="F8" s="14">
        <f>IF('Status Report'!G38+'Status Report'!G46+'Status Report'!G54+'Status Report'!G62=0,"",'Status Report'!G38+'Status Report'!G46+'Status Report'!G54+'Status Report'!G62)</f>
        <v>13</v>
      </c>
      <c r="G8" s="18">
        <f>IF('Status Report'!G70+'Status Report'!G78+'Status Report'!G86+'Status Report'!G94+'Status Report'!G102=0,"",'Status Report'!G70+'Status Report'!G78+'Status Report'!G86+'Status Report'!G94+'Status Report'!G102)</f>
        <v>3</v>
      </c>
      <c r="I8" s="18">
        <f t="shared" si="0"/>
        <v>16</v>
      </c>
    </row>
    <row r="9" spans="1:9">
      <c r="A9" s="18" t="s">
        <v>64</v>
      </c>
      <c r="B9" s="10" t="s">
        <v>62</v>
      </c>
      <c r="E9" s="13" t="s">
        <v>26</v>
      </c>
      <c r="F9" s="14" t="str">
        <f>IF('Status Report'!H38+'Status Report'!H46+'Status Report'!H54+'Status Report'!H62=0,"",'Status Report'!H38+'Status Report'!H46+'Status Report'!H54+'Status Report'!H62)</f>
        <v/>
      </c>
      <c r="G9" s="18" t="str">
        <f>IF('Status Report'!H70+'Status Report'!H78+'Status Report'!H86+'Status Report'!H94+'Status Report'!H102=0,"",'Status Report'!H70+'Status Report'!H78+'Status Report'!H86+'Status Report'!H94+'Status Report'!H102)</f>
        <v/>
      </c>
      <c r="I9" s="18" t="str">
        <f t="shared" si="0"/>
        <v/>
      </c>
    </row>
    <row r="10" spans="1:9">
      <c r="A10" s="10" t="s">
        <v>50</v>
      </c>
      <c r="B10" s="10">
        <f>IF('Status Report'!L70=0,"",'Status Report'!L70)</f>
        <v>9</v>
      </c>
      <c r="E10" s="13" t="s">
        <v>27</v>
      </c>
      <c r="F10" s="14">
        <f>IF('Status Report'!I38+'Status Report'!I46+'Status Report'!I54+'Status Report'!I62=0,"",'Status Report'!I38+'Status Report'!I46+'Status Report'!I54+'Status Report'!I62)</f>
        <v>1</v>
      </c>
      <c r="G10" s="18">
        <f>IF('Status Report'!I70+'Status Report'!I78+'Status Report'!I86+'Status Report'!I94+'Status Report'!I102=0,"",'Status Report'!I70+'Status Report'!I78+'Status Report'!I86+'Status Report'!I94+'Status Report'!I102)</f>
        <v>1</v>
      </c>
      <c r="I10" s="18">
        <f t="shared" si="0"/>
        <v>2</v>
      </c>
    </row>
    <row r="11" spans="1:9">
      <c r="A11" s="10" t="s">
        <v>51</v>
      </c>
      <c r="B11" s="10">
        <f>IF('Status Report'!L78=0,"",'Status Report'!L78)</f>
        <v>5</v>
      </c>
      <c r="E11" s="13" t="s">
        <v>28</v>
      </c>
      <c r="F11" s="14" t="str">
        <f>IF('Status Report'!J38+'Status Report'!J46+'Status Report'!J54+'Status Report'!J62=0,"",'Status Report'!J38+'Status Report'!J46+'Status Report'!J54+'Status Report'!J62)</f>
        <v/>
      </c>
      <c r="G11" s="18">
        <f>IF('Status Report'!J70+'Status Report'!J78+'Status Report'!J86+'Status Report'!J94+'Status Report'!J102=0,"",'Status Report'!J70+'Status Report'!J78+'Status Report'!J86+'Status Report'!J94+'Status Report'!J102)</f>
        <v>5</v>
      </c>
      <c r="I11" s="18">
        <f t="shared" si="0"/>
        <v>5</v>
      </c>
    </row>
    <row r="12" spans="1:9">
      <c r="A12" s="10" t="s">
        <v>52</v>
      </c>
      <c r="B12" s="10" t="str">
        <f>IF('Status Report'!L86=0,"",'Status Report'!L86)</f>
        <v/>
      </c>
      <c r="E12" s="13" t="s">
        <v>49</v>
      </c>
      <c r="F12" s="14">
        <f>IF('Status Report'!K38+'Status Report'!K46+'Status Report'!K54+'Status Report'!K62=0,"",'Status Report'!K38+'Status Report'!K46+'Status Report'!K54+'Status Report'!K62)</f>
        <v>11</v>
      </c>
      <c r="G12" s="18">
        <f>IF('Status Report'!K70+'Status Report'!K78+'Status Report'!K86+'Status Report'!K94+'Status Report'!K102=0,"",'Status Report'!K70+'Status Report'!K78+'Status Report'!K86+'Status Report'!K94+'Status Report'!K102)</f>
        <v>5</v>
      </c>
      <c r="I12" s="18">
        <f t="shared" si="0"/>
        <v>16</v>
      </c>
    </row>
    <row r="13" spans="1:9">
      <c r="A13" s="10" t="s">
        <v>53</v>
      </c>
      <c r="B13" s="10" t="str">
        <f>IF('Status Report'!L94=0,"",'Status Report'!L94)</f>
        <v/>
      </c>
    </row>
    <row r="14" spans="1:9">
      <c r="A14" s="10" t="s">
        <v>70</v>
      </c>
      <c r="B14" s="10" t="str">
        <f>IF('Status Report'!L102=0,"",'Status Report'!L102)</f>
        <v/>
      </c>
      <c r="E14" s="8" t="s">
        <v>58</v>
      </c>
      <c r="F14" s="16">
        <f>SUM(F3:F12)</f>
        <v>32</v>
      </c>
      <c r="G14" s="20">
        <f>SUM(G3:G12)</f>
        <v>14</v>
      </c>
      <c r="I14" s="20">
        <f>SUM(I3:I12)</f>
        <v>46</v>
      </c>
    </row>
  </sheetData>
  <mergeCells count="1">
    <mergeCell ref="F1:I1"/>
  </mergeCells>
  <phoneticPr fontId="0"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I14"/>
  <sheetViews>
    <sheetView workbookViewId="0"/>
  </sheetViews>
  <sheetFormatPr defaultRowHeight="15"/>
  <cols>
    <col min="1" max="1" width="7.5703125" style="10" bestFit="1" customWidth="1"/>
    <col min="2" max="2" width="15" style="10" bestFit="1" customWidth="1"/>
    <col min="3" max="4" width="9.140625" style="10"/>
    <col min="5" max="5" width="36.28515625" style="10" bestFit="1" customWidth="1"/>
    <col min="6" max="7" width="7.140625" style="10" bestFit="1" customWidth="1"/>
    <col min="8" max="8" width="2.85546875" style="10" customWidth="1"/>
    <col min="9" max="9" width="7.28515625" style="10" bestFit="1" customWidth="1"/>
    <col min="10" max="16384" width="9.140625" style="10"/>
  </cols>
  <sheetData>
    <row r="1" spans="1:9">
      <c r="A1" s="15" t="s">
        <v>61</v>
      </c>
      <c r="B1" s="9">
        <f>'Status Report'!C7</f>
        <v>40632</v>
      </c>
      <c r="F1" s="101" t="s">
        <v>60</v>
      </c>
      <c r="G1" s="101"/>
      <c r="H1" s="101"/>
      <c r="I1" s="101"/>
    </row>
    <row r="2" spans="1:9">
      <c r="E2" s="12"/>
      <c r="F2" s="10" t="s">
        <v>54</v>
      </c>
      <c r="G2" s="10" t="s">
        <v>64</v>
      </c>
      <c r="I2" s="10" t="s">
        <v>34</v>
      </c>
    </row>
    <row r="3" spans="1:9">
      <c r="A3" s="8" t="s">
        <v>54</v>
      </c>
      <c r="B3" s="10" t="s">
        <v>62</v>
      </c>
      <c r="E3" s="13" t="s">
        <v>20</v>
      </c>
      <c r="F3" s="14" t="str">
        <f>IF('Status Report'!B39+'Status Report'!B47+'Status Report'!B55+'Status Report'!B63=0,"",'Status Report'!B39+'Status Report'!B47+'Status Report'!B55+'Status Report'!B63)</f>
        <v/>
      </c>
      <c r="G3" s="18" t="str">
        <f>IF('Status Report'!B71+'Status Report'!B79+'Status Report'!B87+'Status Report'!B95+'Status Report'!B103=0,"",'Status Report'!B71+'Status Report'!B79+'Status Report'!B87+'Status Report'!B95+'Status Report'!B103)</f>
        <v/>
      </c>
      <c r="I3" s="10" t="str">
        <f>IF(SUM(F3:G3)=0,"",SUM(F3:G3))</f>
        <v/>
      </c>
    </row>
    <row r="4" spans="1:9">
      <c r="A4" s="10" t="s">
        <v>50</v>
      </c>
      <c r="B4" s="10">
        <f>IF('Status Report'!L39=0, "",'Status Report'!L39)</f>
        <v>10</v>
      </c>
      <c r="E4" s="13" t="s">
        <v>21</v>
      </c>
      <c r="F4" s="14">
        <f>IF('Status Report'!C39+'Status Report'!C47+'Status Report'!C55+'Status Report'!C63=0,"",'Status Report'!C39+'Status Report'!C47+'Status Report'!C55+'Status Report'!C63)</f>
        <v>5</v>
      </c>
      <c r="G4" s="18" t="str">
        <f>IF('Status Report'!C71+'Status Report'!C79+'Status Report'!C87+'Status Report'!C95+'Status Report'!C103=0,"",'Status Report'!C71+'Status Report'!C79+'Status Report'!C87+'Status Report'!C95+'Status Report'!C103)</f>
        <v/>
      </c>
      <c r="I4" s="10">
        <f t="shared" ref="I4:I12" si="0">IF(SUM(F4:G4)=0,"",SUM(F4:G4))</f>
        <v>5</v>
      </c>
    </row>
    <row r="5" spans="1:9">
      <c r="A5" s="10" t="s">
        <v>51</v>
      </c>
      <c r="B5" s="10">
        <f>IF('Status Report'!L47=0, "",'Status Report'!L47)</f>
        <v>7</v>
      </c>
      <c r="E5" s="13" t="s">
        <v>22</v>
      </c>
      <c r="F5" s="14">
        <f>IF('Status Report'!D39+'Status Report'!D47+'Status Report'!D55+'Status Report'!D63=0,"",'Status Report'!D39+'Status Report'!D47+'Status Report'!D55+'Status Report'!D63)</f>
        <v>6</v>
      </c>
      <c r="G5" s="18" t="str">
        <f>IF('Status Report'!D71+'Status Report'!D79+'Status Report'!D87+'Status Report'!D95+'Status Report'!D103=0,"",'Status Report'!D71+'Status Report'!D79+'Status Report'!D87+'Status Report'!D95+'Status Report'!D103)</f>
        <v/>
      </c>
      <c r="I5" s="10">
        <f t="shared" si="0"/>
        <v>6</v>
      </c>
    </row>
    <row r="6" spans="1:9">
      <c r="A6" s="10" t="s">
        <v>52</v>
      </c>
      <c r="B6" s="10">
        <f>IF('Status Report'!L55=0, "",'Status Report'!L55)</f>
        <v>7</v>
      </c>
      <c r="E6" s="13" t="s">
        <v>23</v>
      </c>
      <c r="F6" s="14">
        <f>IF('Status Report'!E39+'Status Report'!E47+'Status Report'!E55+'Status Report'!E63=0,"",'Status Report'!E39+'Status Report'!E47+'Status Report'!E55+'Status Report'!E63)</f>
        <v>6</v>
      </c>
      <c r="G6" s="18">
        <f>IF('Status Report'!E71+'Status Report'!E79+'Status Report'!E87+'Status Report'!E95+'Status Report'!E103=0,"",'Status Report'!E71+'Status Report'!E79+'Status Report'!E87+'Status Report'!E95+'Status Report'!E103)</f>
        <v>4</v>
      </c>
      <c r="I6" s="10">
        <f t="shared" si="0"/>
        <v>10</v>
      </c>
    </row>
    <row r="7" spans="1:9">
      <c r="A7" s="10" t="s">
        <v>53</v>
      </c>
      <c r="B7" s="10">
        <f>IF('Status Report'!L63=0, "",'Status Report'!L63)</f>
        <v>13</v>
      </c>
      <c r="E7" s="13" t="s">
        <v>24</v>
      </c>
      <c r="F7" s="14" t="str">
        <f>IF('Status Report'!F39+'Status Report'!F47+'Status Report'!F55+'Status Report'!F63=0,"",'Status Report'!F39+'Status Report'!F47+'Status Report'!F55+'Status Report'!F63)</f>
        <v/>
      </c>
      <c r="G7" s="18" t="str">
        <f>IF('Status Report'!F71+'Status Report'!F79+'Status Report'!F87+'Status Report'!F95+'Status Report'!F103=0,"",'Status Report'!F71+'Status Report'!F79+'Status Report'!F87+'Status Report'!F95+'Status Report'!F103)</f>
        <v/>
      </c>
      <c r="I7" s="10" t="str">
        <f t="shared" si="0"/>
        <v/>
      </c>
    </row>
    <row r="8" spans="1:9">
      <c r="E8" s="13" t="s">
        <v>25</v>
      </c>
      <c r="F8" s="14">
        <f>IF('Status Report'!G39+'Status Report'!G47+'Status Report'!G55+'Status Report'!G63=0,"",'Status Report'!G39+'Status Report'!G47+'Status Report'!G55+'Status Report'!G63)</f>
        <v>2</v>
      </c>
      <c r="G8" s="18">
        <f>IF('Status Report'!G71+'Status Report'!G79+'Status Report'!G87+'Status Report'!G95+'Status Report'!G103=0,"",'Status Report'!G71+'Status Report'!G79+'Status Report'!G87+'Status Report'!G95+'Status Report'!G103)</f>
        <v>1</v>
      </c>
      <c r="I8" s="10">
        <f t="shared" si="0"/>
        <v>3</v>
      </c>
    </row>
    <row r="9" spans="1:9">
      <c r="A9" s="18" t="s">
        <v>64</v>
      </c>
      <c r="B9" s="10" t="s">
        <v>62</v>
      </c>
      <c r="E9" s="13" t="s">
        <v>26</v>
      </c>
      <c r="F9" s="14">
        <f>IF('Status Report'!H39+'Status Report'!H47+'Status Report'!H55+'Status Report'!H63=0,"",'Status Report'!H39+'Status Report'!H47+'Status Report'!H55+'Status Report'!H63)</f>
        <v>6</v>
      </c>
      <c r="G9" s="18" t="str">
        <f>IF('Status Report'!H71+'Status Report'!H79+'Status Report'!H87+'Status Report'!H95+'Status Report'!H103=0,"",'Status Report'!H71+'Status Report'!H79+'Status Report'!H87+'Status Report'!H95+'Status Report'!H103)</f>
        <v/>
      </c>
      <c r="I9" s="10">
        <f t="shared" si="0"/>
        <v>6</v>
      </c>
    </row>
    <row r="10" spans="1:9">
      <c r="A10" s="10" t="s">
        <v>50</v>
      </c>
      <c r="B10" s="10">
        <f>IF('Status Report'!L71=0,"",'Status Report'!L71)</f>
        <v>7</v>
      </c>
      <c r="E10" s="13" t="s">
        <v>27</v>
      </c>
      <c r="F10" s="14" t="str">
        <f>IF('Status Report'!I39+'Status Report'!I47+'Status Report'!I55+'Status Report'!I63=0,"",'Status Report'!I39+'Status Report'!I47+'Status Report'!I55+'Status Report'!I63)</f>
        <v/>
      </c>
      <c r="G10" s="18">
        <f>IF('Status Report'!I71+'Status Report'!I79+'Status Report'!I87+'Status Report'!I95+'Status Report'!I103=0,"",'Status Report'!I71+'Status Report'!I79+'Status Report'!I87+'Status Report'!I95+'Status Report'!I103)</f>
        <v>1</v>
      </c>
      <c r="I10" s="10">
        <f t="shared" si="0"/>
        <v>1</v>
      </c>
    </row>
    <row r="11" spans="1:9">
      <c r="A11" s="10" t="s">
        <v>51</v>
      </c>
      <c r="B11" s="10">
        <f>IF('Status Report'!L79=0,"",'Status Report'!L79)</f>
        <v>4</v>
      </c>
      <c r="E11" s="13" t="s">
        <v>28</v>
      </c>
      <c r="F11" s="14">
        <f>IF('Status Report'!J39+'Status Report'!J47+'Status Report'!J55+'Status Report'!J63=0,"",'Status Report'!J39+'Status Report'!J47+'Status Report'!J55+'Status Report'!J63)</f>
        <v>6</v>
      </c>
      <c r="G11" s="18">
        <f>IF('Status Report'!J71+'Status Report'!J79+'Status Report'!J87+'Status Report'!J95+'Status Report'!J103=0,"",'Status Report'!J71+'Status Report'!J79+'Status Report'!J87+'Status Report'!J95+'Status Report'!J103)</f>
        <v>1</v>
      </c>
      <c r="I11" s="10">
        <f t="shared" si="0"/>
        <v>7</v>
      </c>
    </row>
    <row r="12" spans="1:9">
      <c r="A12" s="10" t="s">
        <v>52</v>
      </c>
      <c r="B12" s="10" t="str">
        <f>IF('Status Report'!L87=0,"",'Status Report'!L87)</f>
        <v/>
      </c>
      <c r="E12" s="13" t="s">
        <v>49</v>
      </c>
      <c r="F12" s="14">
        <f>IF('Status Report'!K39+'Status Report'!K47+'Status Report'!K55+'Status Report'!K63=0,"",'Status Report'!K39+'Status Report'!K47+'Status Report'!K55+'Status Report'!K63)</f>
        <v>6</v>
      </c>
      <c r="G12" s="18">
        <f>IF('Status Report'!K71+'Status Report'!K79+'Status Report'!K87+'Status Report'!K95+'Status Report'!K103=0,"",'Status Report'!K71+'Status Report'!K79+'Status Report'!K87+'Status Report'!K95+'Status Report'!K103)</f>
        <v>4</v>
      </c>
      <c r="I12" s="10">
        <f t="shared" si="0"/>
        <v>10</v>
      </c>
    </row>
    <row r="13" spans="1:9">
      <c r="A13" s="10" t="s">
        <v>53</v>
      </c>
      <c r="B13" s="10" t="str">
        <f>IF('Status Report'!L95=0,"",'Status Report'!L95)</f>
        <v/>
      </c>
    </row>
    <row r="14" spans="1:9">
      <c r="A14" s="10" t="s">
        <v>70</v>
      </c>
      <c r="B14" s="10" t="str">
        <f>IF('Status Report'!L103=0,"",'Status Report'!L103)</f>
        <v/>
      </c>
      <c r="E14" s="8" t="s">
        <v>58</v>
      </c>
      <c r="F14" s="16">
        <f>SUM(F3:F12)</f>
        <v>37</v>
      </c>
      <c r="G14" s="20">
        <f>SUM(G3:G12)</f>
        <v>11</v>
      </c>
      <c r="I14" s="20">
        <f>SUM(I3:I12)</f>
        <v>48</v>
      </c>
    </row>
  </sheetData>
  <mergeCells count="1">
    <mergeCell ref="F1:I1"/>
  </mergeCells>
  <phoneticPr fontId="0"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dimension ref="A1:I14"/>
  <sheetViews>
    <sheetView workbookViewId="0"/>
  </sheetViews>
  <sheetFormatPr defaultRowHeight="15"/>
  <cols>
    <col min="1" max="1" width="7.5703125" style="10" bestFit="1" customWidth="1"/>
    <col min="2" max="2" width="15" style="10" bestFit="1" customWidth="1"/>
    <col min="3" max="4" width="9.140625" style="10"/>
    <col min="5" max="5" width="36.28515625" style="10" bestFit="1" customWidth="1"/>
    <col min="6" max="7" width="7.140625" style="10" bestFit="1" customWidth="1"/>
    <col min="8" max="8" width="2.85546875" style="10" customWidth="1"/>
    <col min="9" max="9" width="7.28515625" style="10" bestFit="1" customWidth="1"/>
    <col min="10" max="16384" width="9.140625" style="10"/>
  </cols>
  <sheetData>
    <row r="1" spans="1:9">
      <c r="A1" s="15" t="s">
        <v>61</v>
      </c>
      <c r="B1" s="9">
        <f>'Status Report'!C7</f>
        <v>40632</v>
      </c>
      <c r="F1" s="101" t="s">
        <v>60</v>
      </c>
      <c r="G1" s="101"/>
      <c r="H1" s="101"/>
      <c r="I1" s="101"/>
    </row>
    <row r="2" spans="1:9">
      <c r="E2" s="12"/>
      <c r="F2" s="10" t="s">
        <v>54</v>
      </c>
      <c r="G2" s="10" t="s">
        <v>64</v>
      </c>
      <c r="I2" s="10" t="s">
        <v>34</v>
      </c>
    </row>
    <row r="3" spans="1:9">
      <c r="A3" s="8" t="s">
        <v>54</v>
      </c>
      <c r="B3" s="10" t="s">
        <v>62</v>
      </c>
      <c r="E3" s="13" t="s">
        <v>20</v>
      </c>
      <c r="F3" s="14">
        <f>IF('Status Report'!B40+'Status Report'!B48+'Status Report'!B56+'Status Report'!B64=0,"",'Status Report'!B40+'Status Report'!B48+'Status Report'!B56+'Status Report'!B64)</f>
        <v>1</v>
      </c>
      <c r="G3" s="18" t="str">
        <f>IF('Status Report'!B72+'Status Report'!B80+'Status Report'!B88+'Status Report'!B96+'Status Report'!B104=0,"",'Status Report'!B72+'Status Report'!B80+'Status Report'!B88+'Status Report'!B96+'Status Report'!B104)</f>
        <v/>
      </c>
      <c r="I3" s="18">
        <f>IF(SUM(F3:G3)=0,"",SUM(F3:G3))</f>
        <v>1</v>
      </c>
    </row>
    <row r="4" spans="1:9">
      <c r="A4" s="10" t="s">
        <v>50</v>
      </c>
      <c r="B4" s="10">
        <f>IF('Status Report'!L40=0, "",'Status Report'!L40)</f>
        <v>10</v>
      </c>
      <c r="E4" s="13" t="s">
        <v>21</v>
      </c>
      <c r="F4" s="14">
        <f>IF('Status Report'!C40+'Status Report'!C48+'Status Report'!C56+'Status Report'!C64=0,"",'Status Report'!C40+'Status Report'!C48+'Status Report'!C56+'Status Report'!C64)</f>
        <v>3</v>
      </c>
      <c r="G4" s="18" t="str">
        <f>IF('Status Report'!C72+'Status Report'!C80+'Status Report'!C88+'Status Report'!C96+'Status Report'!C104=0,"",'Status Report'!C72+'Status Report'!C80+'Status Report'!C88+'Status Report'!C96+'Status Report'!C104)</f>
        <v/>
      </c>
      <c r="I4" s="18">
        <f t="shared" ref="I4:I12" si="0">IF(SUM(F4:G4)=0,"",SUM(F4:G4))</f>
        <v>3</v>
      </c>
    </row>
    <row r="5" spans="1:9">
      <c r="A5" s="10" t="s">
        <v>51</v>
      </c>
      <c r="B5" s="10">
        <f>IF('Status Report'!L48=0, "",'Status Report'!L48)</f>
        <v>6</v>
      </c>
      <c r="E5" s="13" t="s">
        <v>22</v>
      </c>
      <c r="F5" s="14">
        <f>IF('Status Report'!D40+'Status Report'!D48+'Status Report'!D56+'Status Report'!D64=0,"",'Status Report'!D40+'Status Report'!D48+'Status Report'!D56+'Status Report'!D64)</f>
        <v>3</v>
      </c>
      <c r="G5" s="18" t="str">
        <f>IF('Status Report'!D72+'Status Report'!D80+'Status Report'!D88+'Status Report'!D96+'Status Report'!D104=0,"",'Status Report'!D72+'Status Report'!D80+'Status Report'!D88+'Status Report'!D96+'Status Report'!D104)</f>
        <v/>
      </c>
      <c r="I5" s="18">
        <f t="shared" si="0"/>
        <v>3</v>
      </c>
    </row>
    <row r="6" spans="1:9">
      <c r="A6" s="10" t="s">
        <v>52</v>
      </c>
      <c r="B6" s="10">
        <f>IF('Status Report'!L56=0, "",'Status Report'!L56)</f>
        <v>13</v>
      </c>
      <c r="E6" s="13" t="s">
        <v>23</v>
      </c>
      <c r="F6" s="14">
        <f>IF('Status Report'!E40+'Status Report'!E48+'Status Report'!E56+'Status Report'!E64=0,"",'Status Report'!E40+'Status Report'!E48+'Status Report'!E56+'Status Report'!E64)</f>
        <v>1</v>
      </c>
      <c r="G6" s="18" t="str">
        <f>IF('Status Report'!E72+'Status Report'!E80+'Status Report'!E88+'Status Report'!E96+'Status Report'!E104=0,"",'Status Report'!E72+'Status Report'!E80+'Status Report'!E88+'Status Report'!E96+'Status Report'!E104)</f>
        <v/>
      </c>
      <c r="I6" s="18">
        <f t="shared" si="0"/>
        <v>1</v>
      </c>
    </row>
    <row r="7" spans="1:9">
      <c r="A7" s="10" t="s">
        <v>53</v>
      </c>
      <c r="B7" s="10">
        <f>IF('Status Report'!L64=0, "",'Status Report'!L64)</f>
        <v>23</v>
      </c>
      <c r="E7" s="13" t="s">
        <v>24</v>
      </c>
      <c r="F7" s="14">
        <f>IF('Status Report'!F40+'Status Report'!F48+'Status Report'!F56+'Status Report'!F64=0,"",'Status Report'!F40+'Status Report'!F48+'Status Report'!F56+'Status Report'!F64)</f>
        <v>3</v>
      </c>
      <c r="G7" s="18" t="str">
        <f>IF('Status Report'!F72+'Status Report'!F80+'Status Report'!F88+'Status Report'!F96+'Status Report'!F104=0,"",'Status Report'!F72+'Status Report'!F80+'Status Report'!F88+'Status Report'!F96+'Status Report'!F104)</f>
        <v/>
      </c>
      <c r="I7" s="18">
        <f t="shared" si="0"/>
        <v>3</v>
      </c>
    </row>
    <row r="8" spans="1:9">
      <c r="E8" s="13" t="s">
        <v>25</v>
      </c>
      <c r="F8" s="14">
        <f>IF('Status Report'!G40+'Status Report'!G48+'Status Report'!G56+'Status Report'!G64=0,"",'Status Report'!G40+'Status Report'!G48+'Status Report'!G56+'Status Report'!G64)</f>
        <v>6</v>
      </c>
      <c r="G8" s="18">
        <f>IF('Status Report'!G72+'Status Report'!G80+'Status Report'!G88+'Status Report'!G96+'Status Report'!G104=0,"",'Status Report'!G72+'Status Report'!G80+'Status Report'!G88+'Status Report'!G96+'Status Report'!G104)</f>
        <v>2</v>
      </c>
      <c r="I8" s="18">
        <f t="shared" si="0"/>
        <v>8</v>
      </c>
    </row>
    <row r="9" spans="1:9">
      <c r="A9" s="18" t="s">
        <v>64</v>
      </c>
      <c r="B9" s="10" t="s">
        <v>62</v>
      </c>
      <c r="E9" s="13" t="s">
        <v>26</v>
      </c>
      <c r="F9" s="14">
        <f>IF('Status Report'!H40+'Status Report'!H48+'Status Report'!H56+'Status Report'!H64=0,"",'Status Report'!H40+'Status Report'!H48+'Status Report'!H56+'Status Report'!H64)</f>
        <v>8</v>
      </c>
      <c r="G9" s="18">
        <f>IF('Status Report'!H72+'Status Report'!H80+'Status Report'!H88+'Status Report'!H96+'Status Report'!H104=0,"",'Status Report'!H72+'Status Report'!H80+'Status Report'!H88+'Status Report'!H96+'Status Report'!H104)</f>
        <v>4</v>
      </c>
      <c r="I9" s="18">
        <f t="shared" si="0"/>
        <v>12</v>
      </c>
    </row>
    <row r="10" spans="1:9">
      <c r="A10" s="10" t="s">
        <v>50</v>
      </c>
      <c r="B10" s="10">
        <f>IF('Status Report'!L72=0,"",'Status Report'!L72)</f>
        <v>25</v>
      </c>
      <c r="E10" s="13" t="s">
        <v>27</v>
      </c>
      <c r="F10" s="14">
        <f>IF('Status Report'!I40+'Status Report'!I48+'Status Report'!I56+'Status Report'!I64=0,"",'Status Report'!I40+'Status Report'!I48+'Status Report'!I56+'Status Report'!I64)</f>
        <v>4</v>
      </c>
      <c r="G10" s="18">
        <f>IF('Status Report'!I72+'Status Report'!I80+'Status Report'!I88+'Status Report'!I96+'Status Report'!I104=0,"",'Status Report'!I72+'Status Report'!I80+'Status Report'!I88+'Status Report'!I96+'Status Report'!I104)</f>
        <v>4</v>
      </c>
      <c r="I10" s="18">
        <f t="shared" si="0"/>
        <v>8</v>
      </c>
    </row>
    <row r="11" spans="1:9">
      <c r="A11" s="10" t="s">
        <v>51</v>
      </c>
      <c r="B11" s="10" t="str">
        <f>IF('Status Report'!L80=0,"",'Status Report'!L80)</f>
        <v/>
      </c>
      <c r="E11" s="13" t="s">
        <v>28</v>
      </c>
      <c r="F11" s="14">
        <f>IF('Status Report'!J40+'Status Report'!J48+'Status Report'!J56+'Status Report'!J64=0,"",'Status Report'!J40+'Status Report'!J48+'Status Report'!J56+'Status Report'!J64)</f>
        <v>14</v>
      </c>
      <c r="G11" s="18">
        <f>IF('Status Report'!J72+'Status Report'!J80+'Status Report'!J88+'Status Report'!J96+'Status Report'!J104=0,"",'Status Report'!J72+'Status Report'!J80+'Status Report'!J88+'Status Report'!J96+'Status Report'!J104)</f>
        <v>11</v>
      </c>
      <c r="I11" s="18">
        <f t="shared" si="0"/>
        <v>25</v>
      </c>
    </row>
    <row r="12" spans="1:9">
      <c r="A12" s="10" t="s">
        <v>52</v>
      </c>
      <c r="B12" s="10" t="str">
        <f>IF('Status Report'!L88=0,"",'Status Report'!L88)</f>
        <v/>
      </c>
      <c r="E12" s="13" t="s">
        <v>49</v>
      </c>
      <c r="F12" s="14">
        <f>IF('Status Report'!K40+'Status Report'!K48+'Status Report'!K56+'Status Report'!K64=0,"",'Status Report'!K40+'Status Report'!K48+'Status Report'!K56+'Status Report'!K64)</f>
        <v>9</v>
      </c>
      <c r="G12" s="18">
        <f>IF('Status Report'!K72+'Status Report'!K80+'Status Report'!K88+'Status Report'!K96+'Status Report'!K104=0,"",'Status Report'!K72+'Status Report'!K80+'Status Report'!K88+'Status Report'!K96+'Status Report'!K104)</f>
        <v>4</v>
      </c>
      <c r="I12" s="18">
        <f t="shared" si="0"/>
        <v>13</v>
      </c>
    </row>
    <row r="13" spans="1:9">
      <c r="A13" s="10" t="s">
        <v>53</v>
      </c>
      <c r="B13" s="10" t="str">
        <f>IF('Status Report'!L96=0,"",'Status Report'!L96)</f>
        <v/>
      </c>
    </row>
    <row r="14" spans="1:9">
      <c r="A14" s="10" t="s">
        <v>70</v>
      </c>
      <c r="B14" s="10" t="str">
        <f>IF('Status Report'!L104=0,"",'Status Report'!L104)</f>
        <v/>
      </c>
      <c r="E14" s="8" t="s">
        <v>58</v>
      </c>
      <c r="F14" s="16">
        <f>SUM(F3:F12)</f>
        <v>52</v>
      </c>
      <c r="G14" s="20">
        <f>SUM(G3:G12)</f>
        <v>25</v>
      </c>
      <c r="I14" s="20">
        <f>SUM(I3:I12)</f>
        <v>77</v>
      </c>
    </row>
  </sheetData>
  <mergeCells count="1">
    <mergeCell ref="F1:I1"/>
  </mergeCells>
  <phoneticPr fontId="0"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Status Report</vt:lpstr>
      <vt:lpstr>David</vt:lpstr>
      <vt:lpstr>Edward</vt:lpstr>
      <vt:lpstr>Shaquana</vt:lpstr>
      <vt:lpstr>Jens</vt:lpstr>
      <vt:lpstr>Adam</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masonjd</dc:creator>
  <cp:lastModifiedBy>jaj0010</cp:lastModifiedBy>
  <cp:lastPrinted>2011-03-30T17:33:55Z</cp:lastPrinted>
  <dcterms:created xsi:type="dcterms:W3CDTF">2011-02-11T15:54:44Z</dcterms:created>
  <dcterms:modified xsi:type="dcterms:W3CDTF">2011-03-30T18:29:32Z</dcterms:modified>
</cp:coreProperties>
</file>